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/>
  </bookViews>
  <sheets>
    <sheet name="09.2017" sheetId="1" r:id="rId1"/>
    <sheet name="Доп" sheetId="2" r:id="rId2"/>
  </sheets>
  <definedNames>
    <definedName name="_xlnm._FilterDatabase" localSheetId="0" hidden="1">'09.2017'!$A$10:$BD$261</definedName>
    <definedName name="_xlnm.Print_Titles" localSheetId="0">'09.2017'!$8:$9</definedName>
    <definedName name="_xlnm.Print_Area" localSheetId="0">'09.2017'!$A$1:$AY$261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I9" i="1" s="1"/>
  <c r="J9" i="1" s="1"/>
  <c r="K9" i="1" l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Y251" i="1"/>
  <c r="AX251" i="1"/>
  <c r="AW251" i="1"/>
  <c r="AV251" i="1"/>
  <c r="AU251" i="1"/>
  <c r="AT251" i="1"/>
  <c r="AS251" i="1"/>
  <c r="AR251" i="1"/>
  <c r="AP251" i="1"/>
  <c r="AN251" i="1"/>
  <c r="AY250" i="1"/>
  <c r="AX250" i="1"/>
  <c r="AW250" i="1"/>
  <c r="AV250" i="1"/>
  <c r="AU250" i="1"/>
  <c r="AT250" i="1"/>
  <c r="AS250" i="1"/>
  <c r="AR250" i="1"/>
  <c r="AP250" i="1"/>
  <c r="AN250" i="1"/>
  <c r="AY249" i="1"/>
  <c r="AX249" i="1"/>
  <c r="AW249" i="1"/>
  <c r="AV249" i="1"/>
  <c r="AU249" i="1"/>
  <c r="AT249" i="1"/>
  <c r="AS249" i="1"/>
  <c r="AR249" i="1"/>
  <c r="AP249" i="1"/>
  <c r="AN249" i="1"/>
  <c r="AY248" i="1"/>
  <c r="AX248" i="1"/>
  <c r="AW248" i="1"/>
  <c r="AV248" i="1"/>
  <c r="AU248" i="1"/>
  <c r="AT248" i="1"/>
  <c r="AS248" i="1"/>
  <c r="AR248" i="1"/>
  <c r="AP248" i="1"/>
  <c r="AN248" i="1"/>
  <c r="AY247" i="1"/>
  <c r="AX247" i="1"/>
  <c r="AW247" i="1"/>
  <c r="AV247" i="1"/>
  <c r="AU247" i="1"/>
  <c r="AT247" i="1"/>
  <c r="AS247" i="1"/>
  <c r="AR247" i="1"/>
  <c r="AP247" i="1"/>
  <c r="AN247" i="1"/>
  <c r="AY246" i="1"/>
  <c r="AX246" i="1"/>
  <c r="AW246" i="1"/>
  <c r="AV246" i="1"/>
  <c r="AU246" i="1"/>
  <c r="AT246" i="1"/>
  <c r="AS246" i="1"/>
  <c r="AR246" i="1"/>
  <c r="AP246" i="1"/>
  <c r="AN246" i="1"/>
  <c r="AY245" i="1"/>
  <c r="AX245" i="1"/>
  <c r="AW245" i="1"/>
  <c r="AV245" i="1"/>
  <c r="AU245" i="1"/>
  <c r="AT245" i="1"/>
  <c r="AS245" i="1"/>
  <c r="AR245" i="1"/>
  <c r="AP245" i="1"/>
  <c r="AN245" i="1"/>
  <c r="AY244" i="1"/>
  <c r="AX244" i="1"/>
  <c r="AW244" i="1"/>
  <c r="AV244" i="1"/>
  <c r="AU244" i="1"/>
  <c r="AT244" i="1"/>
  <c r="AS244" i="1"/>
  <c r="AR244" i="1"/>
  <c r="AP244" i="1"/>
  <c r="AN244" i="1"/>
  <c r="AY243" i="1"/>
  <c r="AX243" i="1"/>
  <c r="AW243" i="1"/>
  <c r="AV243" i="1"/>
  <c r="AU243" i="1"/>
  <c r="AT243" i="1"/>
  <c r="AS243" i="1"/>
  <c r="AR243" i="1"/>
  <c r="AP243" i="1"/>
  <c r="AN243" i="1"/>
  <c r="AY242" i="1"/>
  <c r="AX242" i="1"/>
  <c r="AW242" i="1"/>
  <c r="AV242" i="1"/>
  <c r="AU242" i="1"/>
  <c r="AT242" i="1"/>
  <c r="AS242" i="1"/>
  <c r="AR242" i="1"/>
  <c r="AP242" i="1"/>
  <c r="AN242" i="1"/>
  <c r="AY241" i="1"/>
  <c r="AX241" i="1"/>
  <c r="AW241" i="1"/>
  <c r="AV241" i="1"/>
  <c r="AU241" i="1"/>
  <c r="AT241" i="1"/>
  <c r="AS241" i="1"/>
  <c r="AR241" i="1"/>
  <c r="AP241" i="1"/>
  <c r="AN241" i="1"/>
  <c r="AY240" i="1"/>
  <c r="AX240" i="1"/>
  <c r="AW240" i="1"/>
  <c r="AV240" i="1"/>
  <c r="AU240" i="1"/>
  <c r="AT240" i="1"/>
  <c r="AS240" i="1"/>
  <c r="AR240" i="1"/>
  <c r="AP240" i="1"/>
  <c r="AN240" i="1"/>
  <c r="AY239" i="1"/>
  <c r="AX239" i="1"/>
  <c r="AW239" i="1"/>
  <c r="AV239" i="1"/>
  <c r="AU239" i="1"/>
  <c r="AT239" i="1"/>
  <c r="AS239" i="1"/>
  <c r="AR239" i="1"/>
  <c r="AP239" i="1"/>
  <c r="AN239" i="1"/>
  <c r="AY238" i="1"/>
  <c r="AX238" i="1"/>
  <c r="AW238" i="1"/>
  <c r="AV238" i="1"/>
  <c r="AU238" i="1"/>
  <c r="AT238" i="1"/>
  <c r="AS238" i="1"/>
  <c r="AR238" i="1"/>
  <c r="AP238" i="1"/>
  <c r="AN238" i="1"/>
  <c r="AY237" i="1"/>
  <c r="AX237" i="1"/>
  <c r="AW237" i="1"/>
  <c r="AV237" i="1"/>
  <c r="AU237" i="1"/>
  <c r="AT237" i="1"/>
  <c r="AS237" i="1"/>
  <c r="AR237" i="1"/>
  <c r="AP237" i="1"/>
  <c r="AN237" i="1"/>
  <c r="AY236" i="1"/>
  <c r="AX236" i="1"/>
  <c r="AW236" i="1"/>
  <c r="AV236" i="1"/>
  <c r="AU236" i="1"/>
  <c r="AT236" i="1"/>
  <c r="AS236" i="1"/>
  <c r="AR236" i="1"/>
  <c r="AP236" i="1"/>
  <c r="AN236" i="1"/>
  <c r="AY235" i="1"/>
  <c r="AX235" i="1"/>
  <c r="AW235" i="1"/>
  <c r="AV235" i="1"/>
  <c r="AU235" i="1"/>
  <c r="AT235" i="1"/>
  <c r="AS235" i="1"/>
  <c r="AR235" i="1"/>
  <c r="AP235" i="1"/>
  <c r="AN235" i="1"/>
  <c r="AY234" i="1"/>
  <c r="AX234" i="1"/>
  <c r="AW234" i="1"/>
  <c r="AV234" i="1"/>
  <c r="AU234" i="1"/>
  <c r="AT234" i="1"/>
  <c r="AS234" i="1"/>
  <c r="AR234" i="1"/>
  <c r="AP234" i="1"/>
  <c r="AN234" i="1"/>
  <c r="AY233" i="1"/>
  <c r="AX233" i="1"/>
  <c r="AW233" i="1"/>
  <c r="AV233" i="1"/>
  <c r="AU233" i="1"/>
  <c r="AT233" i="1"/>
  <c r="AS233" i="1"/>
  <c r="AR233" i="1"/>
  <c r="AP233" i="1"/>
  <c r="AN233" i="1"/>
  <c r="AY232" i="1"/>
  <c r="AX232" i="1"/>
  <c r="AW232" i="1"/>
  <c r="AV232" i="1"/>
  <c r="AU232" i="1"/>
  <c r="AT232" i="1"/>
  <c r="AS232" i="1"/>
  <c r="AR232" i="1"/>
  <c r="AP232" i="1"/>
  <c r="AN232" i="1"/>
  <c r="AY231" i="1"/>
  <c r="AX231" i="1"/>
  <c r="AW231" i="1"/>
  <c r="AV231" i="1"/>
  <c r="AU231" i="1"/>
  <c r="AT231" i="1"/>
  <c r="AS231" i="1"/>
  <c r="AR231" i="1"/>
  <c r="AP231" i="1"/>
  <c r="AN231" i="1"/>
  <c r="AY230" i="1"/>
  <c r="AX230" i="1"/>
  <c r="AW230" i="1"/>
  <c r="AV230" i="1"/>
  <c r="AU230" i="1"/>
  <c r="AT230" i="1"/>
  <c r="AS230" i="1"/>
  <c r="AR230" i="1"/>
  <c r="AP230" i="1"/>
  <c r="AN230" i="1"/>
  <c r="AY229" i="1"/>
  <c r="AX229" i="1"/>
  <c r="AW229" i="1"/>
  <c r="AV229" i="1"/>
  <c r="AU229" i="1"/>
  <c r="AT229" i="1"/>
  <c r="AS229" i="1"/>
  <c r="AR229" i="1"/>
  <c r="AP229" i="1"/>
  <c r="AN229" i="1"/>
  <c r="AY228" i="1"/>
  <c r="AX228" i="1"/>
  <c r="AW228" i="1"/>
  <c r="AV228" i="1"/>
  <c r="AU228" i="1"/>
  <c r="AT228" i="1"/>
  <c r="AS228" i="1"/>
  <c r="AR228" i="1"/>
  <c r="AP228" i="1"/>
  <c r="AN228" i="1"/>
  <c r="AY227" i="1"/>
  <c r="AX227" i="1"/>
  <c r="AW227" i="1"/>
  <c r="AV227" i="1"/>
  <c r="AU227" i="1"/>
  <c r="AT227" i="1"/>
  <c r="AS227" i="1"/>
  <c r="AR227" i="1"/>
  <c r="AP227" i="1"/>
  <c r="AN227" i="1"/>
  <c r="AY226" i="1"/>
  <c r="AX226" i="1"/>
  <c r="AW226" i="1"/>
  <c r="AV226" i="1"/>
  <c r="AU226" i="1"/>
  <c r="AT226" i="1"/>
  <c r="AS226" i="1"/>
  <c r="AR226" i="1"/>
  <c r="AP226" i="1"/>
  <c r="AN226" i="1"/>
  <c r="AY225" i="1"/>
  <c r="AX225" i="1"/>
  <c r="AW225" i="1"/>
  <c r="AV225" i="1"/>
  <c r="AU225" i="1"/>
  <c r="AT225" i="1"/>
  <c r="AS225" i="1"/>
  <c r="AR225" i="1"/>
  <c r="AP225" i="1"/>
  <c r="AN225" i="1"/>
  <c r="AY224" i="1"/>
  <c r="AX224" i="1"/>
  <c r="AW224" i="1"/>
  <c r="AV224" i="1"/>
  <c r="AU224" i="1"/>
  <c r="AT224" i="1"/>
  <c r="AS224" i="1"/>
  <c r="AR224" i="1"/>
  <c r="AP224" i="1"/>
  <c r="AN224" i="1"/>
  <c r="AY223" i="1"/>
  <c r="AX223" i="1"/>
  <c r="AW223" i="1"/>
  <c r="AV223" i="1"/>
  <c r="AU223" i="1"/>
  <c r="AT223" i="1"/>
  <c r="AS223" i="1"/>
  <c r="AR223" i="1"/>
  <c r="AP223" i="1"/>
  <c r="AN223" i="1"/>
  <c r="AY222" i="1"/>
  <c r="AX222" i="1"/>
  <c r="AW222" i="1"/>
  <c r="AV222" i="1"/>
  <c r="AU222" i="1"/>
  <c r="AT222" i="1"/>
  <c r="AS222" i="1"/>
  <c r="AR222" i="1"/>
  <c r="AP222" i="1"/>
  <c r="AN222" i="1"/>
  <c r="AY221" i="1"/>
  <c r="AX221" i="1"/>
  <c r="AW221" i="1"/>
  <c r="AV221" i="1"/>
  <c r="AU221" i="1"/>
  <c r="AT221" i="1"/>
  <c r="AS221" i="1"/>
  <c r="AR221" i="1"/>
  <c r="AP221" i="1"/>
  <c r="AN221" i="1"/>
  <c r="AY220" i="1"/>
  <c r="AX220" i="1"/>
  <c r="AW220" i="1"/>
  <c r="AV220" i="1"/>
  <c r="AU220" i="1"/>
  <c r="AT220" i="1"/>
  <c r="AS220" i="1"/>
  <c r="AR220" i="1"/>
  <c r="AP220" i="1"/>
  <c r="AN220" i="1"/>
  <c r="AY219" i="1"/>
  <c r="AX219" i="1"/>
  <c r="AW219" i="1"/>
  <c r="AV219" i="1"/>
  <c r="AU219" i="1"/>
  <c r="AT219" i="1"/>
  <c r="AS219" i="1"/>
  <c r="AR219" i="1"/>
  <c r="AP219" i="1"/>
  <c r="AN219" i="1"/>
  <c r="AY218" i="1"/>
  <c r="AX218" i="1"/>
  <c r="AW218" i="1"/>
  <c r="AV218" i="1"/>
  <c r="AU218" i="1"/>
  <c r="AT218" i="1"/>
  <c r="AS218" i="1"/>
  <c r="AR218" i="1"/>
  <c r="AP218" i="1"/>
  <c r="AN218" i="1"/>
  <c r="AY217" i="1"/>
  <c r="AX217" i="1"/>
  <c r="AW217" i="1"/>
  <c r="AV217" i="1"/>
  <c r="AU217" i="1"/>
  <c r="AT217" i="1"/>
  <c r="AS217" i="1"/>
  <c r="AR217" i="1"/>
  <c r="AP217" i="1"/>
  <c r="AN217" i="1"/>
  <c r="AY216" i="1"/>
  <c r="AX216" i="1"/>
  <c r="AW216" i="1"/>
  <c r="AV216" i="1"/>
  <c r="AU216" i="1"/>
  <c r="AT216" i="1"/>
  <c r="AS216" i="1"/>
  <c r="AR216" i="1"/>
  <c r="AP216" i="1"/>
  <c r="AN216" i="1"/>
  <c r="AY215" i="1"/>
  <c r="AX215" i="1"/>
  <c r="AW215" i="1"/>
  <c r="AV215" i="1"/>
  <c r="AU215" i="1"/>
  <c r="AT215" i="1"/>
  <c r="AS215" i="1"/>
  <c r="AR215" i="1"/>
  <c r="AP215" i="1"/>
  <c r="AN215" i="1"/>
  <c r="AY214" i="1"/>
  <c r="AX214" i="1"/>
  <c r="AW214" i="1"/>
  <c r="AV214" i="1"/>
  <c r="AU214" i="1"/>
  <c r="AT214" i="1"/>
  <c r="AS214" i="1"/>
  <c r="AR214" i="1"/>
  <c r="AP214" i="1"/>
  <c r="AN214" i="1"/>
  <c r="AY213" i="1"/>
  <c r="AX213" i="1"/>
  <c r="AW213" i="1"/>
  <c r="AV213" i="1"/>
  <c r="AU213" i="1"/>
  <c r="AT213" i="1"/>
  <c r="AS213" i="1"/>
  <c r="AR213" i="1"/>
  <c r="AP213" i="1"/>
  <c r="AN213" i="1"/>
  <c r="AY212" i="1"/>
  <c r="AX212" i="1"/>
  <c r="AW212" i="1"/>
  <c r="AV212" i="1"/>
  <c r="AU212" i="1"/>
  <c r="AT212" i="1"/>
  <c r="AS212" i="1"/>
  <c r="AR212" i="1"/>
  <c r="AP212" i="1"/>
  <c r="AN212" i="1"/>
  <c r="AY211" i="1"/>
  <c r="AX211" i="1"/>
  <c r="AW211" i="1"/>
  <c r="AV211" i="1"/>
  <c r="AU211" i="1"/>
  <c r="AT211" i="1"/>
  <c r="AS211" i="1"/>
  <c r="AR211" i="1"/>
  <c r="AP211" i="1"/>
  <c r="AN211" i="1"/>
  <c r="AY210" i="1"/>
  <c r="AX210" i="1"/>
  <c r="AW210" i="1"/>
  <c r="AV210" i="1"/>
  <c r="AU210" i="1"/>
  <c r="AT210" i="1"/>
  <c r="AS210" i="1"/>
  <c r="AR210" i="1"/>
  <c r="AP210" i="1"/>
  <c r="AN210" i="1"/>
  <c r="AY209" i="1"/>
  <c r="AX209" i="1"/>
  <c r="AW209" i="1"/>
  <c r="AV209" i="1"/>
  <c r="AU209" i="1"/>
  <c r="AT209" i="1"/>
  <c r="AS209" i="1"/>
  <c r="AR209" i="1"/>
  <c r="AP209" i="1"/>
  <c r="AN209" i="1"/>
  <c r="AY208" i="1"/>
  <c r="AX208" i="1"/>
  <c r="AW208" i="1"/>
  <c r="AV208" i="1"/>
  <c r="AU208" i="1"/>
  <c r="AT208" i="1"/>
  <c r="AS208" i="1"/>
  <c r="AR208" i="1"/>
  <c r="AP208" i="1"/>
  <c r="AN208" i="1"/>
  <c r="AY207" i="1"/>
  <c r="AX207" i="1"/>
  <c r="AW207" i="1"/>
  <c r="AV207" i="1"/>
  <c r="AU207" i="1"/>
  <c r="AT207" i="1"/>
  <c r="AS207" i="1"/>
  <c r="AR207" i="1"/>
  <c r="AP207" i="1"/>
  <c r="AN207" i="1"/>
  <c r="AY206" i="1"/>
  <c r="AX206" i="1"/>
  <c r="AW206" i="1"/>
  <c r="AV206" i="1"/>
  <c r="AU206" i="1"/>
  <c r="AT206" i="1"/>
  <c r="AS206" i="1"/>
  <c r="AR206" i="1"/>
  <c r="AP206" i="1"/>
  <c r="AN206" i="1"/>
  <c r="AY205" i="1"/>
  <c r="AX205" i="1"/>
  <c r="AW205" i="1"/>
  <c r="AV205" i="1"/>
  <c r="AU205" i="1"/>
  <c r="AT205" i="1"/>
  <c r="AS205" i="1"/>
  <c r="AR205" i="1"/>
  <c r="AP205" i="1"/>
  <c r="AN205" i="1"/>
  <c r="AY204" i="1"/>
  <c r="AX204" i="1"/>
  <c r="AW204" i="1"/>
  <c r="AV204" i="1"/>
  <c r="AU204" i="1"/>
  <c r="AT204" i="1"/>
  <c r="AS204" i="1"/>
  <c r="AR204" i="1"/>
  <c r="AP204" i="1"/>
  <c r="AN204" i="1"/>
  <c r="AY203" i="1"/>
  <c r="AX203" i="1"/>
  <c r="AW203" i="1"/>
  <c r="AV203" i="1"/>
  <c r="AU203" i="1"/>
  <c r="AT203" i="1"/>
  <c r="AS203" i="1"/>
  <c r="AR203" i="1"/>
  <c r="AP203" i="1"/>
  <c r="AN203" i="1"/>
  <c r="AY202" i="1"/>
  <c r="AX202" i="1"/>
  <c r="AW202" i="1"/>
  <c r="AV202" i="1"/>
  <c r="AU202" i="1"/>
  <c r="AT202" i="1"/>
  <c r="AS202" i="1"/>
  <c r="AR202" i="1"/>
  <c r="AP202" i="1"/>
  <c r="AN202" i="1"/>
  <c r="AY201" i="1"/>
  <c r="AX201" i="1"/>
  <c r="AW201" i="1"/>
  <c r="AV201" i="1"/>
  <c r="AU201" i="1"/>
  <c r="AT201" i="1"/>
  <c r="AS201" i="1"/>
  <c r="AR201" i="1"/>
  <c r="AP201" i="1"/>
  <c r="AN201" i="1"/>
  <c r="AY200" i="1"/>
  <c r="AX200" i="1"/>
  <c r="AW200" i="1"/>
  <c r="AV200" i="1"/>
  <c r="AU200" i="1"/>
  <c r="AT200" i="1"/>
  <c r="AS200" i="1"/>
  <c r="AR200" i="1"/>
  <c r="AP200" i="1"/>
  <c r="AN200" i="1"/>
  <c r="AY199" i="1"/>
  <c r="AX199" i="1"/>
  <c r="AW199" i="1"/>
  <c r="AV199" i="1"/>
  <c r="AU199" i="1"/>
  <c r="AT199" i="1"/>
  <c r="AS199" i="1"/>
  <c r="AR199" i="1"/>
  <c r="AP199" i="1"/>
  <c r="AN199" i="1"/>
  <c r="AY198" i="1"/>
  <c r="AX198" i="1"/>
  <c r="AW198" i="1"/>
  <c r="AV198" i="1"/>
  <c r="AU198" i="1"/>
  <c r="AT198" i="1"/>
  <c r="AS198" i="1"/>
  <c r="AR198" i="1"/>
  <c r="AP198" i="1"/>
  <c r="AN198" i="1"/>
  <c r="AY197" i="1"/>
  <c r="AX197" i="1"/>
  <c r="AW197" i="1"/>
  <c r="AV197" i="1"/>
  <c r="AU197" i="1"/>
  <c r="AT197" i="1"/>
  <c r="AS197" i="1"/>
  <c r="AR197" i="1"/>
  <c r="AP197" i="1"/>
  <c r="AN197" i="1"/>
  <c r="AY196" i="1"/>
  <c r="AX196" i="1"/>
  <c r="AW196" i="1"/>
  <c r="AV196" i="1"/>
  <c r="AU196" i="1"/>
  <c r="AT196" i="1"/>
  <c r="AS196" i="1"/>
  <c r="AR196" i="1"/>
  <c r="AP196" i="1"/>
  <c r="AN196" i="1"/>
  <c r="AY195" i="1"/>
  <c r="AX195" i="1"/>
  <c r="AW195" i="1"/>
  <c r="AV195" i="1"/>
  <c r="AU195" i="1"/>
  <c r="AT195" i="1"/>
  <c r="AS195" i="1"/>
  <c r="AR195" i="1"/>
  <c r="AP195" i="1"/>
  <c r="AN195" i="1"/>
  <c r="AY194" i="1"/>
  <c r="AX194" i="1"/>
  <c r="AW194" i="1"/>
  <c r="AV194" i="1"/>
  <c r="AU194" i="1"/>
  <c r="AT194" i="1"/>
  <c r="AS194" i="1"/>
  <c r="AR194" i="1"/>
  <c r="AP194" i="1"/>
  <c r="AN194" i="1"/>
  <c r="AY193" i="1"/>
  <c r="AX193" i="1"/>
  <c r="AW193" i="1"/>
  <c r="AV193" i="1"/>
  <c r="AU193" i="1"/>
  <c r="AT193" i="1"/>
  <c r="AS193" i="1"/>
  <c r="AR193" i="1"/>
  <c r="AP193" i="1"/>
  <c r="AN193" i="1"/>
  <c r="AY192" i="1"/>
  <c r="AX192" i="1"/>
  <c r="AW192" i="1"/>
  <c r="AV192" i="1"/>
  <c r="AU192" i="1"/>
  <c r="AT192" i="1"/>
  <c r="AS192" i="1"/>
  <c r="AR192" i="1"/>
  <c r="AP192" i="1"/>
  <c r="AN192" i="1"/>
  <c r="AY191" i="1"/>
  <c r="AX191" i="1"/>
  <c r="AW191" i="1"/>
  <c r="AV191" i="1"/>
  <c r="AU191" i="1"/>
  <c r="AT191" i="1"/>
  <c r="AS191" i="1"/>
  <c r="AR191" i="1"/>
  <c r="AP191" i="1"/>
  <c r="AN191" i="1"/>
  <c r="AY190" i="1"/>
  <c r="AX190" i="1"/>
  <c r="AW190" i="1"/>
  <c r="AV190" i="1"/>
  <c r="AU190" i="1"/>
  <c r="AT190" i="1"/>
  <c r="AS190" i="1"/>
  <c r="AR190" i="1"/>
  <c r="AP190" i="1"/>
  <c r="AN190" i="1"/>
  <c r="AY189" i="1"/>
  <c r="AX189" i="1"/>
  <c r="AW189" i="1"/>
  <c r="AV189" i="1"/>
  <c r="AU189" i="1"/>
  <c r="AT189" i="1"/>
  <c r="AS189" i="1"/>
  <c r="AR189" i="1"/>
  <c r="AP189" i="1"/>
  <c r="AN189" i="1"/>
  <c r="AY188" i="1"/>
  <c r="AX188" i="1"/>
  <c r="AW188" i="1"/>
  <c r="AV188" i="1"/>
  <c r="AU188" i="1"/>
  <c r="AT188" i="1"/>
  <c r="AS188" i="1"/>
  <c r="AR188" i="1"/>
  <c r="AP188" i="1"/>
  <c r="AN188" i="1"/>
  <c r="AY187" i="1"/>
  <c r="AX187" i="1"/>
  <c r="AW187" i="1"/>
  <c r="AV187" i="1"/>
  <c r="AU187" i="1"/>
  <c r="AT187" i="1"/>
  <c r="AS187" i="1"/>
  <c r="AR187" i="1"/>
  <c r="AP187" i="1"/>
  <c r="AN187" i="1"/>
  <c r="AY186" i="1"/>
  <c r="AX186" i="1"/>
  <c r="AW186" i="1"/>
  <c r="AV186" i="1"/>
  <c r="AU186" i="1"/>
  <c r="AT186" i="1"/>
  <c r="AS186" i="1"/>
  <c r="AR186" i="1"/>
  <c r="AP186" i="1"/>
  <c r="AN186" i="1"/>
  <c r="AY185" i="1"/>
  <c r="AX185" i="1"/>
  <c r="AW185" i="1"/>
  <c r="AV185" i="1"/>
  <c r="AU185" i="1"/>
  <c r="AT185" i="1"/>
  <c r="AS185" i="1"/>
  <c r="AR185" i="1"/>
  <c r="AP185" i="1"/>
  <c r="AN185" i="1"/>
  <c r="AY184" i="1"/>
  <c r="AX184" i="1"/>
  <c r="AW184" i="1"/>
  <c r="AV184" i="1"/>
  <c r="AU184" i="1"/>
  <c r="AT184" i="1"/>
  <c r="AS184" i="1"/>
  <c r="AR184" i="1"/>
  <c r="AP184" i="1"/>
  <c r="AN184" i="1"/>
  <c r="AY183" i="1"/>
  <c r="AX183" i="1"/>
  <c r="AW183" i="1"/>
  <c r="AV183" i="1"/>
  <c r="AU183" i="1"/>
  <c r="AT183" i="1"/>
  <c r="AS183" i="1"/>
  <c r="AR183" i="1"/>
  <c r="AP183" i="1"/>
  <c r="AN183" i="1"/>
  <c r="AY182" i="1"/>
  <c r="AX182" i="1"/>
  <c r="AW182" i="1"/>
  <c r="AV182" i="1"/>
  <c r="AU182" i="1"/>
  <c r="AT182" i="1"/>
  <c r="AS182" i="1"/>
  <c r="AR182" i="1"/>
  <c r="AP182" i="1"/>
  <c r="AN182" i="1"/>
  <c r="AY181" i="1"/>
  <c r="AX181" i="1"/>
  <c r="AW181" i="1"/>
  <c r="AV181" i="1"/>
  <c r="AU181" i="1"/>
  <c r="AT181" i="1"/>
  <c r="AS181" i="1"/>
  <c r="AR181" i="1"/>
  <c r="AP181" i="1"/>
  <c r="AN181" i="1"/>
  <c r="AY180" i="1"/>
  <c r="AX180" i="1"/>
  <c r="AW180" i="1"/>
  <c r="AV180" i="1"/>
  <c r="AU180" i="1"/>
  <c r="AT180" i="1"/>
  <c r="AS180" i="1"/>
  <c r="AR180" i="1"/>
  <c r="AP180" i="1"/>
  <c r="AN180" i="1"/>
  <c r="AY179" i="1"/>
  <c r="AX179" i="1"/>
  <c r="AW179" i="1"/>
  <c r="AV179" i="1"/>
  <c r="AU179" i="1"/>
  <c r="AT179" i="1"/>
  <c r="AS179" i="1"/>
  <c r="AR179" i="1"/>
  <c r="AP179" i="1"/>
  <c r="AN179" i="1"/>
  <c r="AY178" i="1"/>
  <c r="AX178" i="1"/>
  <c r="AW178" i="1"/>
  <c r="AV178" i="1"/>
  <c r="AU178" i="1"/>
  <c r="AT178" i="1"/>
  <c r="AS178" i="1"/>
  <c r="AR178" i="1"/>
  <c r="AP178" i="1"/>
  <c r="AN178" i="1"/>
  <c r="AY177" i="1"/>
  <c r="AX177" i="1"/>
  <c r="AW177" i="1"/>
  <c r="AV177" i="1"/>
  <c r="AU177" i="1"/>
  <c r="AT177" i="1"/>
  <c r="AS177" i="1"/>
  <c r="AR177" i="1"/>
  <c r="AP177" i="1"/>
  <c r="AN177" i="1"/>
  <c r="AY176" i="1"/>
  <c r="AX176" i="1"/>
  <c r="AW176" i="1"/>
  <c r="AV176" i="1"/>
  <c r="AU176" i="1"/>
  <c r="AT176" i="1"/>
  <c r="AS176" i="1"/>
  <c r="AR176" i="1"/>
  <c r="AP176" i="1"/>
  <c r="AN176" i="1"/>
  <c r="AY175" i="1"/>
  <c r="AX175" i="1"/>
  <c r="AW175" i="1"/>
  <c r="AV175" i="1"/>
  <c r="AU175" i="1"/>
  <c r="AT175" i="1"/>
  <c r="AS175" i="1"/>
  <c r="AR175" i="1"/>
  <c r="AP175" i="1"/>
  <c r="AN175" i="1"/>
  <c r="AY174" i="1"/>
  <c r="AX174" i="1"/>
  <c r="AW174" i="1"/>
  <c r="AV174" i="1"/>
  <c r="AU174" i="1"/>
  <c r="AT174" i="1"/>
  <c r="AS174" i="1"/>
  <c r="AR174" i="1"/>
  <c r="AP174" i="1"/>
  <c r="AN174" i="1"/>
  <c r="AY173" i="1"/>
  <c r="AX173" i="1"/>
  <c r="AW173" i="1"/>
  <c r="AV173" i="1"/>
  <c r="AU173" i="1"/>
  <c r="AT173" i="1"/>
  <c r="AS173" i="1"/>
  <c r="AR173" i="1"/>
  <c r="AP173" i="1"/>
  <c r="AN173" i="1"/>
  <c r="AY172" i="1"/>
  <c r="AX172" i="1"/>
  <c r="AW172" i="1"/>
  <c r="AV172" i="1"/>
  <c r="AU172" i="1"/>
  <c r="AT172" i="1"/>
  <c r="AS172" i="1"/>
  <c r="AR172" i="1"/>
  <c r="AP172" i="1"/>
  <c r="AN172" i="1"/>
  <c r="AY171" i="1"/>
  <c r="AX171" i="1"/>
  <c r="AW171" i="1"/>
  <c r="AV171" i="1"/>
  <c r="AU171" i="1"/>
  <c r="AT171" i="1"/>
  <c r="AS171" i="1"/>
  <c r="AR171" i="1"/>
  <c r="AP171" i="1"/>
  <c r="AN171" i="1"/>
  <c r="AY170" i="1"/>
  <c r="AX170" i="1"/>
  <c r="AW170" i="1"/>
  <c r="AV170" i="1"/>
  <c r="AU170" i="1"/>
  <c r="AT170" i="1"/>
  <c r="AS170" i="1"/>
  <c r="AR170" i="1"/>
  <c r="AP170" i="1"/>
  <c r="AN170" i="1"/>
  <c r="AY169" i="1"/>
  <c r="AX169" i="1"/>
  <c r="AW169" i="1"/>
  <c r="AV169" i="1"/>
  <c r="AU169" i="1"/>
  <c r="AT169" i="1"/>
  <c r="AS169" i="1"/>
  <c r="AR169" i="1"/>
  <c r="AP169" i="1"/>
  <c r="AN169" i="1"/>
  <c r="AY168" i="1"/>
  <c r="AX168" i="1"/>
  <c r="AW168" i="1"/>
  <c r="AV168" i="1"/>
  <c r="AU168" i="1"/>
  <c r="AT168" i="1"/>
  <c r="AS168" i="1"/>
  <c r="AR168" i="1"/>
  <c r="AP168" i="1"/>
  <c r="AN168" i="1"/>
  <c r="AY167" i="1"/>
  <c r="AX167" i="1"/>
  <c r="AW167" i="1"/>
  <c r="AV167" i="1"/>
  <c r="AU167" i="1"/>
  <c r="AT167" i="1"/>
  <c r="AS167" i="1"/>
  <c r="AR167" i="1"/>
  <c r="AP167" i="1"/>
  <c r="AN167" i="1"/>
  <c r="AY166" i="1"/>
  <c r="AX166" i="1"/>
  <c r="AW166" i="1"/>
  <c r="AV166" i="1"/>
  <c r="AU166" i="1"/>
  <c r="AT166" i="1"/>
  <c r="AS166" i="1"/>
  <c r="AR166" i="1"/>
  <c r="AP166" i="1"/>
  <c r="AN166" i="1"/>
  <c r="AY165" i="1"/>
  <c r="AX165" i="1"/>
  <c r="AW165" i="1"/>
  <c r="AV165" i="1"/>
  <c r="AU165" i="1"/>
  <c r="AT165" i="1"/>
  <c r="AS165" i="1"/>
  <c r="AR165" i="1"/>
  <c r="AP165" i="1"/>
  <c r="AN165" i="1"/>
  <c r="AY164" i="1"/>
  <c r="AX164" i="1"/>
  <c r="AW164" i="1"/>
  <c r="AV164" i="1"/>
  <c r="AU164" i="1"/>
  <c r="AT164" i="1"/>
  <c r="AS164" i="1"/>
  <c r="AR164" i="1"/>
  <c r="AP164" i="1"/>
  <c r="AN164" i="1"/>
  <c r="AY163" i="1"/>
  <c r="AX163" i="1"/>
  <c r="AW163" i="1"/>
  <c r="AV163" i="1"/>
  <c r="AU163" i="1"/>
  <c r="AT163" i="1"/>
  <c r="AS163" i="1"/>
  <c r="AR163" i="1"/>
  <c r="AP163" i="1"/>
  <c r="AN163" i="1"/>
  <c r="AY162" i="1"/>
  <c r="AX162" i="1"/>
  <c r="AW162" i="1"/>
  <c r="AV162" i="1"/>
  <c r="AU162" i="1"/>
  <c r="AT162" i="1"/>
  <c r="AS162" i="1"/>
  <c r="AR162" i="1"/>
  <c r="AP162" i="1"/>
  <c r="AN162" i="1"/>
  <c r="AY161" i="1"/>
  <c r="AX161" i="1"/>
  <c r="AW161" i="1"/>
  <c r="AV161" i="1"/>
  <c r="AU161" i="1"/>
  <c r="AT161" i="1"/>
  <c r="AS161" i="1"/>
  <c r="AR161" i="1"/>
  <c r="AP161" i="1"/>
  <c r="AN161" i="1"/>
  <c r="AY160" i="1"/>
  <c r="AX160" i="1"/>
  <c r="AW160" i="1"/>
  <c r="AV160" i="1"/>
  <c r="AU160" i="1"/>
  <c r="AT160" i="1"/>
  <c r="AS160" i="1"/>
  <c r="AR160" i="1"/>
  <c r="AP160" i="1"/>
  <c r="AN160" i="1"/>
  <c r="AY159" i="1"/>
  <c r="AX159" i="1"/>
  <c r="AW159" i="1"/>
  <c r="AV159" i="1"/>
  <c r="AU159" i="1"/>
  <c r="AT159" i="1"/>
  <c r="AS159" i="1"/>
  <c r="AR159" i="1"/>
  <c r="AP159" i="1"/>
  <c r="AN159" i="1"/>
  <c r="AY158" i="1"/>
  <c r="AX158" i="1"/>
  <c r="AW158" i="1"/>
  <c r="AV158" i="1"/>
  <c r="AU158" i="1"/>
  <c r="AT158" i="1"/>
  <c r="AS158" i="1"/>
  <c r="AR158" i="1"/>
  <c r="AP158" i="1"/>
  <c r="AN158" i="1"/>
  <c r="AY157" i="1"/>
  <c r="AX157" i="1"/>
  <c r="AW157" i="1"/>
  <c r="AV157" i="1"/>
  <c r="AU157" i="1"/>
  <c r="AT157" i="1"/>
  <c r="AS157" i="1"/>
  <c r="AR157" i="1"/>
  <c r="AP157" i="1"/>
  <c r="AN157" i="1"/>
  <c r="AY156" i="1"/>
  <c r="AX156" i="1"/>
  <c r="AW156" i="1"/>
  <c r="AV156" i="1"/>
  <c r="AU156" i="1"/>
  <c r="AT156" i="1"/>
  <c r="AS156" i="1"/>
  <c r="AR156" i="1"/>
  <c r="AP156" i="1"/>
  <c r="AN156" i="1"/>
  <c r="AY155" i="1"/>
  <c r="AX155" i="1"/>
  <c r="AW155" i="1"/>
  <c r="AV155" i="1"/>
  <c r="AU155" i="1"/>
  <c r="AT155" i="1"/>
  <c r="AS155" i="1"/>
  <c r="AR155" i="1"/>
  <c r="AP155" i="1"/>
  <c r="AN155" i="1"/>
  <c r="AY154" i="1"/>
  <c r="AX154" i="1"/>
  <c r="AW154" i="1"/>
  <c r="AV154" i="1"/>
  <c r="AU154" i="1"/>
  <c r="AT154" i="1"/>
  <c r="AS154" i="1"/>
  <c r="AR154" i="1"/>
  <c r="AP154" i="1"/>
  <c r="AN154" i="1"/>
  <c r="AY153" i="1"/>
  <c r="AX153" i="1"/>
  <c r="AW153" i="1"/>
  <c r="AV153" i="1"/>
  <c r="AU153" i="1"/>
  <c r="AT153" i="1"/>
  <c r="AS153" i="1"/>
  <c r="AR153" i="1"/>
  <c r="AP153" i="1"/>
  <c r="AN153" i="1"/>
  <c r="AY152" i="1"/>
  <c r="AX152" i="1"/>
  <c r="AW152" i="1"/>
  <c r="AV152" i="1"/>
  <c r="AU152" i="1"/>
  <c r="AT152" i="1"/>
  <c r="AS152" i="1"/>
  <c r="AR152" i="1"/>
  <c r="AP152" i="1"/>
  <c r="AN152" i="1"/>
  <c r="AY151" i="1"/>
  <c r="AX151" i="1"/>
  <c r="AW151" i="1"/>
  <c r="AV151" i="1"/>
  <c r="AU151" i="1"/>
  <c r="AT151" i="1"/>
  <c r="AS151" i="1"/>
  <c r="AR151" i="1"/>
  <c r="AP151" i="1"/>
  <c r="AN151" i="1"/>
  <c r="AY150" i="1"/>
  <c r="AX150" i="1"/>
  <c r="AW150" i="1"/>
  <c r="AV150" i="1"/>
  <c r="AU150" i="1"/>
  <c r="AT150" i="1"/>
  <c r="AS150" i="1"/>
  <c r="AR150" i="1"/>
  <c r="AP150" i="1"/>
  <c r="AN150" i="1"/>
  <c r="AY149" i="1"/>
  <c r="AX149" i="1"/>
  <c r="AW149" i="1"/>
  <c r="AV149" i="1"/>
  <c r="AU149" i="1"/>
  <c r="AT149" i="1"/>
  <c r="AS149" i="1"/>
  <c r="AR149" i="1"/>
  <c r="AP149" i="1"/>
  <c r="AN149" i="1"/>
  <c r="AY148" i="1"/>
  <c r="AX148" i="1"/>
  <c r="AW148" i="1"/>
  <c r="AV148" i="1"/>
  <c r="AU148" i="1"/>
  <c r="AT148" i="1"/>
  <c r="AS148" i="1"/>
  <c r="AR148" i="1"/>
  <c r="AP148" i="1"/>
  <c r="AN148" i="1"/>
  <c r="AY147" i="1"/>
  <c r="AX147" i="1"/>
  <c r="AW147" i="1"/>
  <c r="AV147" i="1"/>
  <c r="AU147" i="1"/>
  <c r="AT147" i="1"/>
  <c r="AS147" i="1"/>
  <c r="AR147" i="1"/>
  <c r="AP147" i="1"/>
  <c r="AN147" i="1"/>
  <c r="AY146" i="1"/>
  <c r="AX146" i="1"/>
  <c r="AW146" i="1"/>
  <c r="AV146" i="1"/>
  <c r="AU146" i="1"/>
  <c r="AT146" i="1"/>
  <c r="AS146" i="1"/>
  <c r="AR146" i="1"/>
  <c r="AP146" i="1"/>
  <c r="AN146" i="1"/>
  <c r="AY145" i="1"/>
  <c r="AX145" i="1"/>
  <c r="AW145" i="1"/>
  <c r="AV145" i="1"/>
  <c r="AU145" i="1"/>
  <c r="AT145" i="1"/>
  <c r="AS145" i="1"/>
  <c r="AR145" i="1"/>
  <c r="AP145" i="1"/>
  <c r="AN145" i="1"/>
  <c r="AY144" i="1"/>
  <c r="AX144" i="1"/>
  <c r="AW144" i="1"/>
  <c r="AV144" i="1"/>
  <c r="AU144" i="1"/>
  <c r="AT144" i="1"/>
  <c r="AS144" i="1"/>
  <c r="AR144" i="1"/>
  <c r="AP144" i="1"/>
  <c r="AN144" i="1"/>
  <c r="AY143" i="1"/>
  <c r="AX143" i="1"/>
  <c r="AW143" i="1"/>
  <c r="AV143" i="1"/>
  <c r="AU143" i="1"/>
  <c r="AT143" i="1"/>
  <c r="AS143" i="1"/>
  <c r="AR143" i="1"/>
  <c r="AP143" i="1"/>
  <c r="AN143" i="1"/>
  <c r="AY142" i="1"/>
  <c r="AX142" i="1"/>
  <c r="AW142" i="1"/>
  <c r="AV142" i="1"/>
  <c r="AU142" i="1"/>
  <c r="AT142" i="1"/>
  <c r="AS142" i="1"/>
  <c r="AR142" i="1"/>
  <c r="AP142" i="1"/>
  <c r="AN142" i="1"/>
  <c r="AY141" i="1"/>
  <c r="AX141" i="1"/>
  <c r="AW141" i="1"/>
  <c r="AV141" i="1"/>
  <c r="AU141" i="1"/>
  <c r="AT141" i="1"/>
  <c r="AS141" i="1"/>
  <c r="AR141" i="1"/>
  <c r="AP141" i="1"/>
  <c r="AN141" i="1"/>
  <c r="AY140" i="1"/>
  <c r="AX140" i="1"/>
  <c r="AW140" i="1"/>
  <c r="AV140" i="1"/>
  <c r="AU140" i="1"/>
  <c r="AT140" i="1"/>
  <c r="AS140" i="1"/>
  <c r="AR140" i="1"/>
  <c r="AP140" i="1"/>
  <c r="AN140" i="1"/>
  <c r="AY139" i="1"/>
  <c r="AX139" i="1"/>
  <c r="AW139" i="1"/>
  <c r="AV139" i="1"/>
  <c r="AU139" i="1"/>
  <c r="AT139" i="1"/>
  <c r="AS139" i="1"/>
  <c r="AR139" i="1"/>
  <c r="AP139" i="1"/>
  <c r="AN139" i="1"/>
  <c r="AY138" i="1"/>
  <c r="AX138" i="1"/>
  <c r="AW138" i="1"/>
  <c r="AV138" i="1"/>
  <c r="AU138" i="1"/>
  <c r="AT138" i="1"/>
  <c r="AS138" i="1"/>
  <c r="AR138" i="1"/>
  <c r="AP138" i="1"/>
  <c r="AN138" i="1"/>
  <c r="AY137" i="1"/>
  <c r="AX137" i="1"/>
  <c r="AW137" i="1"/>
  <c r="AV137" i="1"/>
  <c r="AU137" i="1"/>
  <c r="AT137" i="1"/>
  <c r="AS137" i="1"/>
  <c r="AR137" i="1"/>
  <c r="AP137" i="1"/>
  <c r="AN137" i="1"/>
  <c r="AY136" i="1"/>
  <c r="AX136" i="1"/>
  <c r="AW136" i="1"/>
  <c r="AV136" i="1"/>
  <c r="AU136" i="1"/>
  <c r="AT136" i="1"/>
  <c r="AS136" i="1"/>
  <c r="AR136" i="1"/>
  <c r="AP136" i="1"/>
  <c r="AN136" i="1"/>
  <c r="AY135" i="1"/>
  <c r="AX135" i="1"/>
  <c r="AW135" i="1"/>
  <c r="AV135" i="1"/>
  <c r="AU135" i="1"/>
  <c r="AT135" i="1"/>
  <c r="AS135" i="1"/>
  <c r="AR135" i="1"/>
  <c r="AP135" i="1"/>
  <c r="AN135" i="1"/>
  <c r="AY134" i="1"/>
  <c r="AX134" i="1"/>
  <c r="AW134" i="1"/>
  <c r="AV134" i="1"/>
  <c r="AU134" i="1"/>
  <c r="AT134" i="1"/>
  <c r="AS134" i="1"/>
  <c r="AR134" i="1"/>
  <c r="AP134" i="1"/>
  <c r="AN134" i="1"/>
  <c r="AY133" i="1"/>
  <c r="AX133" i="1"/>
  <c r="AW133" i="1"/>
  <c r="AV133" i="1"/>
  <c r="AU133" i="1"/>
  <c r="AT133" i="1"/>
  <c r="AS133" i="1"/>
  <c r="AR133" i="1"/>
  <c r="AP133" i="1"/>
  <c r="AN133" i="1"/>
  <c r="AY132" i="1"/>
  <c r="AX132" i="1"/>
  <c r="AW132" i="1"/>
  <c r="AV132" i="1"/>
  <c r="AU132" i="1"/>
  <c r="AT132" i="1"/>
  <c r="AS132" i="1"/>
  <c r="AR132" i="1"/>
  <c r="AP132" i="1"/>
  <c r="AN132" i="1"/>
  <c r="AY131" i="1"/>
  <c r="AX131" i="1"/>
  <c r="AW131" i="1"/>
  <c r="AV131" i="1"/>
  <c r="AU131" i="1"/>
  <c r="AT131" i="1"/>
  <c r="AS131" i="1"/>
  <c r="AR131" i="1"/>
  <c r="AP131" i="1"/>
  <c r="AN131" i="1"/>
  <c r="AY130" i="1"/>
  <c r="AX130" i="1"/>
  <c r="AW130" i="1"/>
  <c r="AV130" i="1"/>
  <c r="AU130" i="1"/>
  <c r="AT130" i="1"/>
  <c r="AS130" i="1"/>
  <c r="AR130" i="1"/>
  <c r="AP130" i="1"/>
  <c r="AN130" i="1"/>
  <c r="AY129" i="1"/>
  <c r="AX129" i="1"/>
  <c r="AW129" i="1"/>
  <c r="AV129" i="1"/>
  <c r="AU129" i="1"/>
  <c r="AT129" i="1"/>
  <c r="AS129" i="1"/>
  <c r="AR129" i="1"/>
  <c r="AP129" i="1"/>
  <c r="AN129" i="1"/>
  <c r="AY128" i="1"/>
  <c r="AX128" i="1"/>
  <c r="AW128" i="1"/>
  <c r="AV128" i="1"/>
  <c r="AU128" i="1"/>
  <c r="AT128" i="1"/>
  <c r="AS128" i="1"/>
  <c r="AR128" i="1"/>
  <c r="AP128" i="1"/>
  <c r="AN128" i="1"/>
  <c r="AY127" i="1"/>
  <c r="AX127" i="1"/>
  <c r="AW127" i="1"/>
  <c r="AV127" i="1"/>
  <c r="AU127" i="1"/>
  <c r="AT127" i="1"/>
  <c r="AS127" i="1"/>
  <c r="AR127" i="1"/>
  <c r="AP127" i="1"/>
  <c r="AN127" i="1"/>
  <c r="AY126" i="1"/>
  <c r="AX126" i="1"/>
  <c r="AW126" i="1"/>
  <c r="AV126" i="1"/>
  <c r="AU126" i="1"/>
  <c r="AT126" i="1"/>
  <c r="AS126" i="1"/>
  <c r="AR126" i="1"/>
  <c r="AP126" i="1"/>
  <c r="AN126" i="1"/>
  <c r="AY125" i="1"/>
  <c r="AX125" i="1"/>
  <c r="AW125" i="1"/>
  <c r="AV125" i="1"/>
  <c r="AU125" i="1"/>
  <c r="AT125" i="1"/>
  <c r="AS125" i="1"/>
  <c r="AR125" i="1"/>
  <c r="AP125" i="1"/>
  <c r="AN125" i="1"/>
  <c r="AY124" i="1"/>
  <c r="AX124" i="1"/>
  <c r="AW124" i="1"/>
  <c r="AV124" i="1"/>
  <c r="AU124" i="1"/>
  <c r="AT124" i="1"/>
  <c r="AS124" i="1"/>
  <c r="AR124" i="1"/>
  <c r="AP124" i="1"/>
  <c r="AN124" i="1"/>
  <c r="AY123" i="1"/>
  <c r="AX123" i="1"/>
  <c r="AW123" i="1"/>
  <c r="AV123" i="1"/>
  <c r="AU123" i="1"/>
  <c r="AT123" i="1"/>
  <c r="AS123" i="1"/>
  <c r="AR123" i="1"/>
  <c r="AP123" i="1"/>
  <c r="AN123" i="1"/>
  <c r="AY122" i="1"/>
  <c r="AX122" i="1"/>
  <c r="AW122" i="1"/>
  <c r="AV122" i="1"/>
  <c r="AU122" i="1"/>
  <c r="AT122" i="1"/>
  <c r="AS122" i="1"/>
  <c r="AR122" i="1"/>
  <c r="AP122" i="1"/>
  <c r="AN122" i="1"/>
  <c r="AY121" i="1"/>
  <c r="AX121" i="1"/>
  <c r="AW121" i="1"/>
  <c r="AV121" i="1"/>
  <c r="AU121" i="1"/>
  <c r="AT121" i="1"/>
  <c r="AS121" i="1"/>
  <c r="AR121" i="1"/>
  <c r="AP121" i="1"/>
  <c r="AN121" i="1"/>
  <c r="AY120" i="1"/>
  <c r="AX120" i="1"/>
  <c r="AW120" i="1"/>
  <c r="AV120" i="1"/>
  <c r="AU120" i="1"/>
  <c r="AT120" i="1"/>
  <c r="AS120" i="1"/>
  <c r="AR120" i="1"/>
  <c r="AP120" i="1"/>
  <c r="AN120" i="1"/>
  <c r="AY119" i="1"/>
  <c r="AX119" i="1"/>
  <c r="AW119" i="1"/>
  <c r="AV119" i="1"/>
  <c r="AU119" i="1"/>
  <c r="AT119" i="1"/>
  <c r="AS119" i="1"/>
  <c r="AR119" i="1"/>
  <c r="AP119" i="1"/>
  <c r="AN119" i="1"/>
  <c r="AY118" i="1"/>
  <c r="AX118" i="1"/>
  <c r="AW118" i="1"/>
  <c r="AV118" i="1"/>
  <c r="AU118" i="1"/>
  <c r="AT118" i="1"/>
  <c r="AS118" i="1"/>
  <c r="AR118" i="1"/>
  <c r="AP118" i="1"/>
  <c r="AN118" i="1"/>
  <c r="AY117" i="1"/>
  <c r="AX117" i="1"/>
  <c r="AW117" i="1"/>
  <c r="AV117" i="1"/>
  <c r="AU117" i="1"/>
  <c r="AT117" i="1"/>
  <c r="AS117" i="1"/>
  <c r="AR117" i="1"/>
  <c r="AP117" i="1"/>
  <c r="AN117" i="1"/>
  <c r="AY116" i="1"/>
  <c r="AX116" i="1"/>
  <c r="AW116" i="1"/>
  <c r="AV116" i="1"/>
  <c r="AU116" i="1"/>
  <c r="AT116" i="1"/>
  <c r="AS116" i="1"/>
  <c r="AR116" i="1"/>
  <c r="AP116" i="1"/>
  <c r="AN116" i="1"/>
  <c r="AY115" i="1"/>
  <c r="AX115" i="1"/>
  <c r="AW115" i="1"/>
  <c r="AV115" i="1"/>
  <c r="AU115" i="1"/>
  <c r="AT115" i="1"/>
  <c r="AS115" i="1"/>
  <c r="AR115" i="1"/>
  <c r="AP115" i="1"/>
  <c r="AN115" i="1"/>
  <c r="AY114" i="1"/>
  <c r="AX114" i="1"/>
  <c r="AW114" i="1"/>
  <c r="AV114" i="1"/>
  <c r="AU114" i="1"/>
  <c r="AT114" i="1"/>
  <c r="AS114" i="1"/>
  <c r="AR114" i="1"/>
  <c r="AP114" i="1"/>
  <c r="AN114" i="1"/>
  <c r="AY113" i="1"/>
  <c r="AX113" i="1"/>
  <c r="AW113" i="1"/>
  <c r="AV113" i="1"/>
  <c r="AU113" i="1"/>
  <c r="AT113" i="1"/>
  <c r="AS113" i="1"/>
  <c r="AR113" i="1"/>
  <c r="AP113" i="1"/>
  <c r="AN113" i="1"/>
  <c r="AY112" i="1"/>
  <c r="AX112" i="1"/>
  <c r="AW112" i="1"/>
  <c r="AV112" i="1"/>
  <c r="AU112" i="1"/>
  <c r="AT112" i="1"/>
  <c r="AS112" i="1"/>
  <c r="AR112" i="1"/>
  <c r="AP112" i="1"/>
  <c r="AN112" i="1"/>
  <c r="AY111" i="1"/>
  <c r="AX111" i="1"/>
  <c r="AW111" i="1"/>
  <c r="AV111" i="1"/>
  <c r="AU111" i="1"/>
  <c r="AT111" i="1"/>
  <c r="AS111" i="1"/>
  <c r="AR111" i="1"/>
  <c r="AP111" i="1"/>
  <c r="AN111" i="1"/>
  <c r="AY110" i="1"/>
  <c r="AX110" i="1"/>
  <c r="AW110" i="1"/>
  <c r="AV110" i="1"/>
  <c r="AU110" i="1"/>
  <c r="AT110" i="1"/>
  <c r="AS110" i="1"/>
  <c r="AR110" i="1"/>
  <c r="AP110" i="1"/>
  <c r="AN110" i="1"/>
  <c r="AY109" i="1"/>
  <c r="AX109" i="1"/>
  <c r="AW109" i="1"/>
  <c r="AV109" i="1"/>
  <c r="AU109" i="1"/>
  <c r="AT109" i="1"/>
  <c r="AS109" i="1"/>
  <c r="AR109" i="1"/>
  <c r="AP109" i="1"/>
  <c r="AN109" i="1"/>
  <c r="AY108" i="1"/>
  <c r="AX108" i="1"/>
  <c r="AW108" i="1"/>
  <c r="AV108" i="1"/>
  <c r="AU108" i="1"/>
  <c r="AT108" i="1"/>
  <c r="AS108" i="1"/>
  <c r="AR108" i="1"/>
  <c r="AP108" i="1"/>
  <c r="AN108" i="1"/>
  <c r="AY107" i="1"/>
  <c r="AX107" i="1"/>
  <c r="AW107" i="1"/>
  <c r="AV107" i="1"/>
  <c r="AU107" i="1"/>
  <c r="AT107" i="1"/>
  <c r="AS107" i="1"/>
  <c r="AR107" i="1"/>
  <c r="AP107" i="1"/>
  <c r="AN107" i="1"/>
  <c r="AY106" i="1"/>
  <c r="AX106" i="1"/>
  <c r="AW106" i="1"/>
  <c r="AV106" i="1"/>
  <c r="AU106" i="1"/>
  <c r="AT106" i="1"/>
  <c r="AS106" i="1"/>
  <c r="AR106" i="1"/>
  <c r="AP106" i="1"/>
  <c r="AN106" i="1"/>
  <c r="AY105" i="1"/>
  <c r="AX105" i="1"/>
  <c r="AW105" i="1"/>
  <c r="AV105" i="1"/>
  <c r="AU105" i="1"/>
  <c r="AT105" i="1"/>
  <c r="AS105" i="1"/>
  <c r="AR105" i="1"/>
  <c r="AP105" i="1"/>
  <c r="AN105" i="1"/>
  <c r="AY104" i="1"/>
  <c r="AX104" i="1"/>
  <c r="AW104" i="1"/>
  <c r="AV104" i="1"/>
  <c r="AU104" i="1"/>
  <c r="AT104" i="1"/>
  <c r="AS104" i="1"/>
  <c r="AR104" i="1"/>
  <c r="AP104" i="1"/>
  <c r="AN104" i="1"/>
  <c r="AY103" i="1"/>
  <c r="AX103" i="1"/>
  <c r="AW103" i="1"/>
  <c r="AV103" i="1"/>
  <c r="AU103" i="1"/>
  <c r="AT103" i="1"/>
  <c r="AS103" i="1"/>
  <c r="AR103" i="1"/>
  <c r="AP103" i="1"/>
  <c r="AN103" i="1"/>
  <c r="AY102" i="1"/>
  <c r="AX102" i="1"/>
  <c r="AW102" i="1"/>
  <c r="AV102" i="1"/>
  <c r="AU102" i="1"/>
  <c r="AT102" i="1"/>
  <c r="AS102" i="1"/>
  <c r="AR102" i="1"/>
  <c r="AP102" i="1"/>
  <c r="AN102" i="1"/>
  <c r="AY101" i="1"/>
  <c r="AX101" i="1"/>
  <c r="AW101" i="1"/>
  <c r="AV101" i="1"/>
  <c r="AU101" i="1"/>
  <c r="AT101" i="1"/>
  <c r="AS101" i="1"/>
  <c r="AR101" i="1"/>
  <c r="AP101" i="1"/>
  <c r="AN101" i="1"/>
  <c r="AY100" i="1"/>
  <c r="AX100" i="1"/>
  <c r="AW100" i="1"/>
  <c r="AV100" i="1"/>
  <c r="AU100" i="1"/>
  <c r="AT100" i="1"/>
  <c r="AS100" i="1"/>
  <c r="AR100" i="1"/>
  <c r="AP100" i="1"/>
  <c r="AN100" i="1"/>
  <c r="AY99" i="1"/>
  <c r="AX99" i="1"/>
  <c r="AW99" i="1"/>
  <c r="AV99" i="1"/>
  <c r="AU99" i="1"/>
  <c r="AT99" i="1"/>
  <c r="AS99" i="1"/>
  <c r="AR99" i="1"/>
  <c r="AP99" i="1"/>
  <c r="AN99" i="1"/>
  <c r="AY98" i="1"/>
  <c r="AX98" i="1"/>
  <c r="AW98" i="1"/>
  <c r="AV98" i="1"/>
  <c r="AU98" i="1"/>
  <c r="AT98" i="1"/>
  <c r="AS98" i="1"/>
  <c r="AR98" i="1"/>
  <c r="AP98" i="1"/>
  <c r="AN98" i="1"/>
  <c r="AY97" i="1"/>
  <c r="AX97" i="1"/>
  <c r="AW97" i="1"/>
  <c r="AV97" i="1"/>
  <c r="AU97" i="1"/>
  <c r="AT97" i="1"/>
  <c r="AS97" i="1"/>
  <c r="AR97" i="1"/>
  <c r="AP97" i="1"/>
  <c r="AN97" i="1"/>
  <c r="AY96" i="1"/>
  <c r="AX96" i="1"/>
  <c r="AW96" i="1"/>
  <c r="AV96" i="1"/>
  <c r="AU96" i="1"/>
  <c r="AT96" i="1"/>
  <c r="AS96" i="1"/>
  <c r="AR96" i="1"/>
  <c r="AP96" i="1"/>
  <c r="AN96" i="1"/>
  <c r="AY95" i="1"/>
  <c r="AX95" i="1"/>
  <c r="AW95" i="1"/>
  <c r="AV95" i="1"/>
  <c r="AU95" i="1"/>
  <c r="AT95" i="1"/>
  <c r="AS95" i="1"/>
  <c r="AR95" i="1"/>
  <c r="AP95" i="1"/>
  <c r="AN95" i="1"/>
  <c r="AY94" i="1"/>
  <c r="AX94" i="1"/>
  <c r="AW94" i="1"/>
  <c r="AV94" i="1"/>
  <c r="AU94" i="1"/>
  <c r="AT94" i="1"/>
  <c r="AS94" i="1"/>
  <c r="AR94" i="1"/>
  <c r="AP94" i="1"/>
  <c r="AN94" i="1"/>
  <c r="AY93" i="1"/>
  <c r="AX93" i="1"/>
  <c r="AW93" i="1"/>
  <c r="AV93" i="1"/>
  <c r="AU93" i="1"/>
  <c r="AT93" i="1"/>
  <c r="AS93" i="1"/>
  <c r="AR93" i="1"/>
  <c r="AP93" i="1"/>
  <c r="AN93" i="1"/>
  <c r="AY92" i="1"/>
  <c r="AX92" i="1"/>
  <c r="AW92" i="1"/>
  <c r="AV92" i="1"/>
  <c r="AU92" i="1"/>
  <c r="AT92" i="1"/>
  <c r="AS92" i="1"/>
  <c r="AR92" i="1"/>
  <c r="AP92" i="1"/>
  <c r="AN92" i="1"/>
  <c r="AY91" i="1"/>
  <c r="AX91" i="1"/>
  <c r="AW91" i="1"/>
  <c r="AV91" i="1"/>
  <c r="AU91" i="1"/>
  <c r="AT91" i="1"/>
  <c r="AS91" i="1"/>
  <c r="AR91" i="1"/>
  <c r="AP91" i="1"/>
  <c r="AN91" i="1"/>
  <c r="AY90" i="1"/>
  <c r="AX90" i="1"/>
  <c r="AW90" i="1"/>
  <c r="AV90" i="1"/>
  <c r="AU90" i="1"/>
  <c r="AT90" i="1"/>
  <c r="AS90" i="1"/>
  <c r="AR90" i="1"/>
  <c r="AP90" i="1"/>
  <c r="AN90" i="1"/>
  <c r="AY89" i="1"/>
  <c r="AX89" i="1"/>
  <c r="AW89" i="1"/>
  <c r="AV89" i="1"/>
  <c r="AU89" i="1"/>
  <c r="AT89" i="1"/>
  <c r="AS89" i="1"/>
  <c r="AR89" i="1"/>
  <c r="AP89" i="1"/>
  <c r="AN89" i="1"/>
  <c r="AY88" i="1"/>
  <c r="AX88" i="1"/>
  <c r="AW88" i="1"/>
  <c r="AV88" i="1"/>
  <c r="AU88" i="1"/>
  <c r="AT88" i="1"/>
  <c r="AS88" i="1"/>
  <c r="AR88" i="1"/>
  <c r="AP88" i="1"/>
  <c r="AN88" i="1"/>
  <c r="AY87" i="1"/>
  <c r="AX87" i="1"/>
  <c r="AW87" i="1"/>
  <c r="AV87" i="1"/>
  <c r="AU87" i="1"/>
  <c r="AT87" i="1"/>
  <c r="AS87" i="1"/>
  <c r="AR87" i="1"/>
  <c r="AP87" i="1"/>
  <c r="AN87" i="1"/>
  <c r="AY86" i="1"/>
  <c r="AX86" i="1"/>
  <c r="AW86" i="1"/>
  <c r="AV86" i="1"/>
  <c r="AU86" i="1"/>
  <c r="AT86" i="1"/>
  <c r="AS86" i="1"/>
  <c r="AR86" i="1"/>
  <c r="AP86" i="1"/>
  <c r="AN86" i="1"/>
  <c r="AY85" i="1"/>
  <c r="AX85" i="1"/>
  <c r="AW85" i="1"/>
  <c r="AV85" i="1"/>
  <c r="AU85" i="1"/>
  <c r="AT85" i="1"/>
  <c r="AS85" i="1"/>
  <c r="AR85" i="1"/>
  <c r="AP85" i="1"/>
  <c r="AN85" i="1"/>
  <c r="AY84" i="1"/>
  <c r="AX84" i="1"/>
  <c r="AW84" i="1"/>
  <c r="AV84" i="1"/>
  <c r="AU84" i="1"/>
  <c r="AT84" i="1"/>
  <c r="AS84" i="1"/>
  <c r="AR84" i="1"/>
  <c r="AP84" i="1"/>
  <c r="AN84" i="1"/>
  <c r="AY83" i="1"/>
  <c r="AX83" i="1"/>
  <c r="AW83" i="1"/>
  <c r="AV83" i="1"/>
  <c r="AU83" i="1"/>
  <c r="AT83" i="1"/>
  <c r="AS83" i="1"/>
  <c r="AR83" i="1"/>
  <c r="AP83" i="1"/>
  <c r="AN83" i="1"/>
  <c r="AY82" i="1"/>
  <c r="AX82" i="1"/>
  <c r="AW82" i="1"/>
  <c r="AV82" i="1"/>
  <c r="AU82" i="1"/>
  <c r="AT82" i="1"/>
  <c r="AS82" i="1"/>
  <c r="AR82" i="1"/>
  <c r="AP82" i="1"/>
  <c r="AN82" i="1"/>
  <c r="AY81" i="1"/>
  <c r="AX81" i="1"/>
  <c r="AW81" i="1"/>
  <c r="AV81" i="1"/>
  <c r="AU81" i="1"/>
  <c r="AT81" i="1"/>
  <c r="AS81" i="1"/>
  <c r="AR81" i="1"/>
  <c r="AP81" i="1"/>
  <c r="AN81" i="1"/>
  <c r="AY80" i="1"/>
  <c r="AX80" i="1"/>
  <c r="AW80" i="1"/>
  <c r="AV80" i="1"/>
  <c r="AU80" i="1"/>
  <c r="AT80" i="1"/>
  <c r="AS80" i="1"/>
  <c r="AR80" i="1"/>
  <c r="AP80" i="1"/>
  <c r="AN80" i="1"/>
  <c r="AY79" i="1"/>
  <c r="AX79" i="1"/>
  <c r="AW79" i="1"/>
  <c r="AV79" i="1"/>
  <c r="AU79" i="1"/>
  <c r="AT79" i="1"/>
  <c r="AS79" i="1"/>
  <c r="AR79" i="1"/>
  <c r="AP79" i="1"/>
  <c r="AN79" i="1"/>
  <c r="AY78" i="1"/>
  <c r="AX78" i="1"/>
  <c r="AW78" i="1"/>
  <c r="AV78" i="1"/>
  <c r="AU78" i="1"/>
  <c r="AT78" i="1"/>
  <c r="AS78" i="1"/>
  <c r="AR78" i="1"/>
  <c r="AP78" i="1"/>
  <c r="AN78" i="1"/>
  <c r="AY77" i="1"/>
  <c r="AX77" i="1"/>
  <c r="AW77" i="1"/>
  <c r="AV77" i="1"/>
  <c r="AU77" i="1"/>
  <c r="AT77" i="1"/>
  <c r="AS77" i="1"/>
  <c r="AR77" i="1"/>
  <c r="AP77" i="1"/>
  <c r="AN77" i="1"/>
  <c r="AY76" i="1"/>
  <c r="AX76" i="1"/>
  <c r="AW76" i="1"/>
  <c r="AV76" i="1"/>
  <c r="AU76" i="1"/>
  <c r="AT76" i="1"/>
  <c r="AS76" i="1"/>
  <c r="AR76" i="1"/>
  <c r="AP76" i="1"/>
  <c r="AN76" i="1"/>
  <c r="AY75" i="1"/>
  <c r="AX75" i="1"/>
  <c r="AW75" i="1"/>
  <c r="AV75" i="1"/>
  <c r="AU75" i="1"/>
  <c r="AT75" i="1"/>
  <c r="AS75" i="1"/>
  <c r="AR75" i="1"/>
  <c r="AP75" i="1"/>
  <c r="AN75" i="1"/>
  <c r="AY74" i="1"/>
  <c r="AX74" i="1"/>
  <c r="AW74" i="1"/>
  <c r="AV74" i="1"/>
  <c r="AU74" i="1"/>
  <c r="AT74" i="1"/>
  <c r="AS74" i="1"/>
  <c r="AR74" i="1"/>
  <c r="AP74" i="1"/>
  <c r="AN74" i="1"/>
  <c r="AY73" i="1"/>
  <c r="AX73" i="1"/>
  <c r="AW73" i="1"/>
  <c r="AV73" i="1"/>
  <c r="AU73" i="1"/>
  <c r="AT73" i="1"/>
  <c r="AS73" i="1"/>
  <c r="AR73" i="1"/>
  <c r="AP73" i="1"/>
  <c r="AN73" i="1"/>
  <c r="AY72" i="1"/>
  <c r="AX72" i="1"/>
  <c r="AW72" i="1"/>
  <c r="AV72" i="1"/>
  <c r="AU72" i="1"/>
  <c r="AT72" i="1"/>
  <c r="AS72" i="1"/>
  <c r="AR72" i="1"/>
  <c r="AP72" i="1"/>
  <c r="AN72" i="1"/>
  <c r="AY71" i="1"/>
  <c r="AX71" i="1"/>
  <c r="AW71" i="1"/>
  <c r="AV71" i="1"/>
  <c r="AU71" i="1"/>
  <c r="AT71" i="1"/>
  <c r="AS71" i="1"/>
  <c r="AR71" i="1"/>
  <c r="AP71" i="1"/>
  <c r="AN71" i="1"/>
  <c r="AY70" i="1"/>
  <c r="AX70" i="1"/>
  <c r="AW70" i="1"/>
  <c r="AV70" i="1"/>
  <c r="AU70" i="1"/>
  <c r="AT70" i="1"/>
  <c r="AS70" i="1"/>
  <c r="AR70" i="1"/>
  <c r="AP70" i="1"/>
  <c r="AN70" i="1"/>
  <c r="AY69" i="1"/>
  <c r="AX69" i="1"/>
  <c r="AW69" i="1"/>
  <c r="AV69" i="1"/>
  <c r="AU69" i="1"/>
  <c r="AT69" i="1"/>
  <c r="AS69" i="1"/>
  <c r="AR69" i="1"/>
  <c r="AP69" i="1"/>
  <c r="AN69" i="1"/>
  <c r="AY68" i="1"/>
  <c r="AX68" i="1"/>
  <c r="AW68" i="1"/>
  <c r="AV68" i="1"/>
  <c r="AU68" i="1"/>
  <c r="AT68" i="1"/>
  <c r="AS68" i="1"/>
  <c r="AR68" i="1"/>
  <c r="AP68" i="1"/>
  <c r="AN68" i="1"/>
  <c r="AY67" i="1"/>
  <c r="AX67" i="1"/>
  <c r="AW67" i="1"/>
  <c r="AV67" i="1"/>
  <c r="AU67" i="1"/>
  <c r="AT67" i="1"/>
  <c r="AS67" i="1"/>
  <c r="AR67" i="1"/>
  <c r="AP67" i="1"/>
  <c r="AN67" i="1"/>
  <c r="AY66" i="1"/>
  <c r="AX66" i="1"/>
  <c r="AW66" i="1"/>
  <c r="AV66" i="1"/>
  <c r="AU66" i="1"/>
  <c r="AT66" i="1"/>
  <c r="AS66" i="1"/>
  <c r="AR66" i="1"/>
  <c r="AP66" i="1"/>
  <c r="AN66" i="1"/>
  <c r="AY65" i="1"/>
  <c r="AX65" i="1"/>
  <c r="AW65" i="1"/>
  <c r="AV65" i="1"/>
  <c r="AU65" i="1"/>
  <c r="AT65" i="1"/>
  <c r="AS65" i="1"/>
  <c r="AR65" i="1"/>
  <c r="AP65" i="1"/>
  <c r="AN65" i="1"/>
  <c r="AY64" i="1"/>
  <c r="AX64" i="1"/>
  <c r="AW64" i="1"/>
  <c r="AV64" i="1"/>
  <c r="AU64" i="1"/>
  <c r="AT64" i="1"/>
  <c r="AS64" i="1"/>
  <c r="AR64" i="1"/>
  <c r="AP64" i="1"/>
  <c r="AN64" i="1"/>
  <c r="AY63" i="1"/>
  <c r="AX63" i="1"/>
  <c r="AW63" i="1"/>
  <c r="AV63" i="1"/>
  <c r="AU63" i="1"/>
  <c r="AT63" i="1"/>
  <c r="AS63" i="1"/>
  <c r="AR63" i="1"/>
  <c r="AP63" i="1"/>
  <c r="AN63" i="1"/>
  <c r="AY62" i="1"/>
  <c r="AX62" i="1"/>
  <c r="AW62" i="1"/>
  <c r="AV62" i="1"/>
  <c r="AU62" i="1"/>
  <c r="AT62" i="1"/>
  <c r="AS62" i="1"/>
  <c r="AR62" i="1"/>
  <c r="AP62" i="1"/>
  <c r="AN62" i="1"/>
  <c r="AY61" i="1"/>
  <c r="AX61" i="1"/>
  <c r="AW61" i="1"/>
  <c r="AV61" i="1"/>
  <c r="AU61" i="1"/>
  <c r="AT61" i="1"/>
  <c r="AS61" i="1"/>
  <c r="AR61" i="1"/>
  <c r="AP61" i="1"/>
  <c r="AN61" i="1"/>
  <c r="AY60" i="1"/>
  <c r="AX60" i="1"/>
  <c r="AW60" i="1"/>
  <c r="AV60" i="1"/>
  <c r="AU60" i="1"/>
  <c r="AT60" i="1"/>
  <c r="AS60" i="1"/>
  <c r="AR60" i="1"/>
  <c r="AP60" i="1"/>
  <c r="AN60" i="1"/>
  <c r="AY59" i="1"/>
  <c r="AX59" i="1"/>
  <c r="AW59" i="1"/>
  <c r="AV59" i="1"/>
  <c r="AU59" i="1"/>
  <c r="AT59" i="1"/>
  <c r="AS59" i="1"/>
  <c r="AR59" i="1"/>
  <c r="AP59" i="1"/>
  <c r="AN59" i="1"/>
  <c r="AY58" i="1"/>
  <c r="AX58" i="1"/>
  <c r="AW58" i="1"/>
  <c r="AV58" i="1"/>
  <c r="AU58" i="1"/>
  <c r="AT58" i="1"/>
  <c r="AS58" i="1"/>
  <c r="AR58" i="1"/>
  <c r="AP58" i="1"/>
  <c r="AN58" i="1"/>
  <c r="AY57" i="1"/>
  <c r="AX57" i="1"/>
  <c r="AW57" i="1"/>
  <c r="AV57" i="1"/>
  <c r="AU57" i="1"/>
  <c r="AT57" i="1"/>
  <c r="AS57" i="1"/>
  <c r="AR57" i="1"/>
  <c r="AP57" i="1"/>
  <c r="AN57" i="1"/>
  <c r="AY56" i="1"/>
  <c r="AX56" i="1"/>
  <c r="AW56" i="1"/>
  <c r="AV56" i="1"/>
  <c r="AU56" i="1"/>
  <c r="AT56" i="1"/>
  <c r="AS56" i="1"/>
  <c r="AR56" i="1"/>
  <c r="AP56" i="1"/>
  <c r="AN56" i="1"/>
  <c r="AY55" i="1"/>
  <c r="AX55" i="1"/>
  <c r="AW55" i="1"/>
  <c r="AV55" i="1"/>
  <c r="AU55" i="1"/>
  <c r="AT55" i="1"/>
  <c r="AS55" i="1"/>
  <c r="AR55" i="1"/>
  <c r="AP55" i="1"/>
  <c r="AN55" i="1"/>
  <c r="AY54" i="1"/>
  <c r="AX54" i="1"/>
  <c r="AW54" i="1"/>
  <c r="AV54" i="1"/>
  <c r="AU54" i="1"/>
  <c r="AT54" i="1"/>
  <c r="AS54" i="1"/>
  <c r="AR54" i="1"/>
  <c r="AP54" i="1"/>
  <c r="AN54" i="1"/>
  <c r="AY53" i="1"/>
  <c r="AX53" i="1"/>
  <c r="AW53" i="1"/>
  <c r="AV53" i="1"/>
  <c r="AU53" i="1"/>
  <c r="AT53" i="1"/>
  <c r="AS53" i="1"/>
  <c r="AR53" i="1"/>
  <c r="AP53" i="1"/>
  <c r="AN53" i="1"/>
  <c r="AY52" i="1"/>
  <c r="AX52" i="1"/>
  <c r="AW52" i="1"/>
  <c r="AV52" i="1"/>
  <c r="AU52" i="1"/>
  <c r="AT52" i="1"/>
  <c r="AS52" i="1"/>
  <c r="AR52" i="1"/>
  <c r="AP52" i="1"/>
  <c r="AN52" i="1"/>
  <c r="AY51" i="1"/>
  <c r="AX51" i="1"/>
  <c r="AW51" i="1"/>
  <c r="AV51" i="1"/>
  <c r="AU51" i="1"/>
  <c r="AT51" i="1"/>
  <c r="AS51" i="1"/>
  <c r="AR51" i="1"/>
  <c r="AP51" i="1"/>
  <c r="AN51" i="1"/>
  <c r="AY50" i="1"/>
  <c r="AX50" i="1"/>
  <c r="AW50" i="1"/>
  <c r="AV50" i="1"/>
  <c r="AU50" i="1"/>
  <c r="AT50" i="1"/>
  <c r="AS50" i="1"/>
  <c r="AR50" i="1"/>
  <c r="AP50" i="1"/>
  <c r="AN50" i="1"/>
  <c r="AY49" i="1"/>
  <c r="AX49" i="1"/>
  <c r="AW49" i="1"/>
  <c r="AV49" i="1"/>
  <c r="AU49" i="1"/>
  <c r="AT49" i="1"/>
  <c r="AS49" i="1"/>
  <c r="AR49" i="1"/>
  <c r="AP49" i="1"/>
  <c r="AN49" i="1"/>
  <c r="AY48" i="1"/>
  <c r="AX48" i="1"/>
  <c r="AW48" i="1"/>
  <c r="AV48" i="1"/>
  <c r="AU48" i="1"/>
  <c r="AT48" i="1"/>
  <c r="AS48" i="1"/>
  <c r="AR48" i="1"/>
  <c r="AP48" i="1"/>
  <c r="AN48" i="1"/>
  <c r="AY47" i="1"/>
  <c r="AX47" i="1"/>
  <c r="AW47" i="1"/>
  <c r="AV47" i="1"/>
  <c r="AU47" i="1"/>
  <c r="AT47" i="1"/>
  <c r="AS47" i="1"/>
  <c r="AR47" i="1"/>
  <c r="AP47" i="1"/>
  <c r="AN47" i="1"/>
  <c r="AY46" i="1"/>
  <c r="AX46" i="1"/>
  <c r="AW46" i="1"/>
  <c r="AV46" i="1"/>
  <c r="AU46" i="1"/>
  <c r="AT46" i="1"/>
  <c r="AS46" i="1"/>
  <c r="AR46" i="1"/>
  <c r="AP46" i="1"/>
  <c r="AN46" i="1"/>
  <c r="AY45" i="1"/>
  <c r="AX45" i="1"/>
  <c r="AW45" i="1"/>
  <c r="AV45" i="1"/>
  <c r="AU45" i="1"/>
  <c r="AT45" i="1"/>
  <c r="AS45" i="1"/>
  <c r="AR45" i="1"/>
  <c r="AP45" i="1"/>
  <c r="AN45" i="1"/>
  <c r="AY44" i="1"/>
  <c r="AX44" i="1"/>
  <c r="AW44" i="1"/>
  <c r="AV44" i="1"/>
  <c r="AU44" i="1"/>
  <c r="AT44" i="1"/>
  <c r="AS44" i="1"/>
  <c r="AR44" i="1"/>
  <c r="AP44" i="1"/>
  <c r="AN44" i="1"/>
  <c r="AY43" i="1"/>
  <c r="AX43" i="1"/>
  <c r="AW43" i="1"/>
  <c r="AV43" i="1"/>
  <c r="AU43" i="1"/>
  <c r="AT43" i="1"/>
  <c r="AS43" i="1"/>
  <c r="AR43" i="1"/>
  <c r="AP43" i="1"/>
  <c r="AN43" i="1"/>
  <c r="AY42" i="1"/>
  <c r="AX42" i="1"/>
  <c r="AW42" i="1"/>
  <c r="AV42" i="1"/>
  <c r="AU42" i="1"/>
  <c r="AT42" i="1"/>
  <c r="AS42" i="1"/>
  <c r="AR42" i="1"/>
  <c r="AP42" i="1"/>
  <c r="AN42" i="1"/>
  <c r="AY41" i="1"/>
  <c r="AX41" i="1"/>
  <c r="AW41" i="1"/>
  <c r="AV41" i="1"/>
  <c r="AU41" i="1"/>
  <c r="AT41" i="1"/>
  <c r="AS41" i="1"/>
  <c r="AR41" i="1"/>
  <c r="AP41" i="1"/>
  <c r="AN41" i="1"/>
  <c r="AY40" i="1"/>
  <c r="AX40" i="1"/>
  <c r="AW40" i="1"/>
  <c r="AV40" i="1"/>
  <c r="AU40" i="1"/>
  <c r="AT40" i="1"/>
  <c r="AS40" i="1"/>
  <c r="AR40" i="1"/>
  <c r="AP40" i="1"/>
  <c r="AN40" i="1"/>
  <c r="AY39" i="1"/>
  <c r="AX39" i="1"/>
  <c r="AW39" i="1"/>
  <c r="AV39" i="1"/>
  <c r="AU39" i="1"/>
  <c r="AT39" i="1"/>
  <c r="AS39" i="1"/>
  <c r="AR39" i="1"/>
  <c r="AP39" i="1"/>
  <c r="AN39" i="1"/>
  <c r="AY38" i="1"/>
  <c r="AX38" i="1"/>
  <c r="AW38" i="1"/>
  <c r="AV38" i="1"/>
  <c r="AU38" i="1"/>
  <c r="AT38" i="1"/>
  <c r="AS38" i="1"/>
  <c r="AR38" i="1"/>
  <c r="AP38" i="1"/>
  <c r="AN38" i="1"/>
  <c r="AY37" i="1"/>
  <c r="AX37" i="1"/>
  <c r="AW37" i="1"/>
  <c r="AV37" i="1"/>
  <c r="AU37" i="1"/>
  <c r="AT37" i="1"/>
  <c r="AS37" i="1"/>
  <c r="AR37" i="1"/>
  <c r="AP37" i="1"/>
  <c r="AN37" i="1"/>
  <c r="AY36" i="1"/>
  <c r="AX36" i="1"/>
  <c r="AW36" i="1"/>
  <c r="AV36" i="1"/>
  <c r="AU36" i="1"/>
  <c r="AT36" i="1"/>
  <c r="AS36" i="1"/>
  <c r="AR36" i="1"/>
  <c r="AP36" i="1"/>
  <c r="AN36" i="1"/>
  <c r="AY35" i="1"/>
  <c r="AX35" i="1"/>
  <c r="AW35" i="1"/>
  <c r="AV35" i="1"/>
  <c r="AU35" i="1"/>
  <c r="AT35" i="1"/>
  <c r="AS35" i="1"/>
  <c r="AR35" i="1"/>
  <c r="AP35" i="1"/>
  <c r="AN35" i="1"/>
  <c r="AY34" i="1"/>
  <c r="AX34" i="1"/>
  <c r="AW34" i="1"/>
  <c r="AV34" i="1"/>
  <c r="AU34" i="1"/>
  <c r="AT34" i="1"/>
  <c r="AS34" i="1"/>
  <c r="AR34" i="1"/>
  <c r="AP34" i="1"/>
  <c r="AN34" i="1"/>
  <c r="AY33" i="1"/>
  <c r="AX33" i="1"/>
  <c r="AW33" i="1"/>
  <c r="AV33" i="1"/>
  <c r="AU33" i="1"/>
  <c r="AT33" i="1"/>
  <c r="AS33" i="1"/>
  <c r="AR33" i="1"/>
  <c r="AP33" i="1"/>
  <c r="AN33" i="1"/>
  <c r="AY32" i="1"/>
  <c r="AX32" i="1"/>
  <c r="AW32" i="1"/>
  <c r="AV32" i="1"/>
  <c r="AU32" i="1"/>
  <c r="AT32" i="1"/>
  <c r="AS32" i="1"/>
  <c r="AR32" i="1"/>
  <c r="AP32" i="1"/>
  <c r="AN32" i="1"/>
  <c r="AY31" i="1"/>
  <c r="AX31" i="1"/>
  <c r="AW31" i="1"/>
  <c r="AV31" i="1"/>
  <c r="AU31" i="1"/>
  <c r="AT31" i="1"/>
  <c r="AS31" i="1"/>
  <c r="AR31" i="1"/>
  <c r="AP31" i="1"/>
  <c r="AN31" i="1"/>
  <c r="AY30" i="1"/>
  <c r="AX30" i="1"/>
  <c r="AW30" i="1"/>
  <c r="AV30" i="1"/>
  <c r="AU30" i="1"/>
  <c r="AT30" i="1"/>
  <c r="AS30" i="1"/>
  <c r="AR30" i="1"/>
  <c r="AP30" i="1"/>
  <c r="AN30" i="1"/>
  <c r="AY29" i="1"/>
  <c r="AX29" i="1"/>
  <c r="AW29" i="1"/>
  <c r="AV29" i="1"/>
  <c r="AU29" i="1"/>
  <c r="AT29" i="1"/>
  <c r="AS29" i="1"/>
  <c r="AR29" i="1"/>
  <c r="AP29" i="1"/>
  <c r="AN29" i="1"/>
  <c r="AY28" i="1"/>
  <c r="AX28" i="1"/>
  <c r="AW28" i="1"/>
  <c r="AV28" i="1"/>
  <c r="AU28" i="1"/>
  <c r="AT28" i="1"/>
  <c r="AS28" i="1"/>
  <c r="AR28" i="1"/>
  <c r="AP28" i="1"/>
  <c r="AN28" i="1"/>
  <c r="AY27" i="1"/>
  <c r="AX27" i="1"/>
  <c r="AW27" i="1"/>
  <c r="AV27" i="1"/>
  <c r="AU27" i="1"/>
  <c r="AT27" i="1"/>
  <c r="AS27" i="1"/>
  <c r="AR27" i="1"/>
  <c r="AP27" i="1"/>
  <c r="AN27" i="1"/>
  <c r="AY26" i="1"/>
  <c r="AX26" i="1"/>
  <c r="AW26" i="1"/>
  <c r="AV26" i="1"/>
  <c r="AU26" i="1"/>
  <c r="AT26" i="1"/>
  <c r="AS26" i="1"/>
  <c r="AR26" i="1"/>
  <c r="AP26" i="1"/>
  <c r="AN26" i="1"/>
  <c r="AY25" i="1"/>
  <c r="AX25" i="1"/>
  <c r="AW25" i="1"/>
  <c r="AV25" i="1"/>
  <c r="AU25" i="1"/>
  <c r="AT25" i="1"/>
  <c r="AS25" i="1"/>
  <c r="AR25" i="1"/>
  <c r="AP25" i="1"/>
  <c r="AN25" i="1"/>
  <c r="AY24" i="1"/>
  <c r="AX24" i="1"/>
  <c r="AW24" i="1"/>
  <c r="AV24" i="1"/>
  <c r="AU24" i="1"/>
  <c r="AT24" i="1"/>
  <c r="AS24" i="1"/>
  <c r="AR24" i="1"/>
  <c r="AP24" i="1"/>
  <c r="AN24" i="1"/>
  <c r="AY23" i="1"/>
  <c r="AX23" i="1"/>
  <c r="AW23" i="1"/>
  <c r="AV23" i="1"/>
  <c r="AU23" i="1"/>
  <c r="AT23" i="1"/>
  <c r="AS23" i="1"/>
  <c r="AR23" i="1"/>
  <c r="AP23" i="1"/>
  <c r="AN23" i="1"/>
  <c r="AY22" i="1"/>
  <c r="AX22" i="1"/>
  <c r="AW22" i="1"/>
  <c r="AV22" i="1"/>
  <c r="AU22" i="1"/>
  <c r="AT22" i="1"/>
  <c r="AS22" i="1"/>
  <c r="AR22" i="1"/>
  <c r="AP22" i="1"/>
  <c r="AN22" i="1"/>
  <c r="AY21" i="1"/>
  <c r="AX21" i="1"/>
  <c r="AW21" i="1"/>
  <c r="AV21" i="1"/>
  <c r="AU21" i="1"/>
  <c r="AT21" i="1"/>
  <c r="AS21" i="1"/>
  <c r="AR21" i="1"/>
  <c r="AP21" i="1"/>
  <c r="AN21" i="1"/>
  <c r="AY20" i="1"/>
  <c r="AX20" i="1"/>
  <c r="AW20" i="1"/>
  <c r="AV20" i="1"/>
  <c r="AU20" i="1"/>
  <c r="AT20" i="1"/>
  <c r="AS20" i="1"/>
  <c r="AR20" i="1"/>
  <c r="AP20" i="1"/>
  <c r="AN20" i="1"/>
  <c r="AY19" i="1"/>
  <c r="AX19" i="1"/>
  <c r="AW19" i="1"/>
  <c r="AV19" i="1"/>
  <c r="AU19" i="1"/>
  <c r="AT19" i="1"/>
  <c r="AS19" i="1"/>
  <c r="AR19" i="1"/>
  <c r="AP19" i="1"/>
  <c r="AN19" i="1"/>
  <c r="AY18" i="1"/>
  <c r="AX18" i="1"/>
  <c r="AW18" i="1"/>
  <c r="AV18" i="1"/>
  <c r="AU18" i="1"/>
  <c r="AT18" i="1"/>
  <c r="AS18" i="1"/>
  <c r="AR18" i="1"/>
  <c r="AP18" i="1"/>
  <c r="AN18" i="1"/>
  <c r="AY17" i="1"/>
  <c r="AX17" i="1"/>
  <c r="AW17" i="1"/>
  <c r="AV17" i="1"/>
  <c r="AU17" i="1"/>
  <c r="AT17" i="1"/>
  <c r="AS17" i="1"/>
  <c r="AR17" i="1"/>
  <c r="AP17" i="1"/>
  <c r="AN17" i="1"/>
  <c r="AY16" i="1"/>
  <c r="AX16" i="1"/>
  <c r="AW16" i="1"/>
  <c r="AV16" i="1"/>
  <c r="AU16" i="1"/>
  <c r="AT16" i="1"/>
  <c r="AS16" i="1"/>
  <c r="AR16" i="1"/>
  <c r="AP16" i="1"/>
  <c r="AN16" i="1"/>
  <c r="AY15" i="1"/>
  <c r="AX15" i="1"/>
  <c r="AW15" i="1"/>
  <c r="AV15" i="1"/>
  <c r="AU15" i="1"/>
  <c r="AT15" i="1"/>
  <c r="AS15" i="1"/>
  <c r="AR15" i="1"/>
  <c r="AP15" i="1"/>
  <c r="AN15" i="1"/>
  <c r="AY14" i="1"/>
  <c r="AX14" i="1"/>
  <c r="AW14" i="1"/>
  <c r="AV14" i="1"/>
  <c r="AU14" i="1"/>
  <c r="AT14" i="1"/>
  <c r="AS14" i="1"/>
  <c r="AR14" i="1"/>
  <c r="AP14" i="1"/>
  <c r="AN14" i="1"/>
  <c r="AY13" i="1"/>
  <c r="AX13" i="1"/>
  <c r="AW13" i="1"/>
  <c r="AV13" i="1"/>
  <c r="AU13" i="1"/>
  <c r="AT13" i="1"/>
  <c r="AS13" i="1"/>
  <c r="AR13" i="1"/>
  <c r="AP13" i="1"/>
  <c r="AN13" i="1"/>
  <c r="AY12" i="1"/>
  <c r="AX12" i="1"/>
  <c r="AW12" i="1"/>
  <c r="AV12" i="1"/>
  <c r="AU12" i="1"/>
  <c r="AT12" i="1"/>
  <c r="AS12" i="1"/>
  <c r="AR12" i="1"/>
  <c r="AP12" i="1"/>
  <c r="AN12" i="1"/>
  <c r="AY11" i="1"/>
  <c r="AX11" i="1"/>
  <c r="AW11" i="1"/>
  <c r="AV11" i="1"/>
  <c r="AU11" i="1"/>
  <c r="AT11" i="1"/>
  <c r="AS11" i="1"/>
  <c r="AR11" i="1"/>
  <c r="AP11" i="1"/>
  <c r="AN11" i="1"/>
  <c r="AP1" i="1"/>
  <c r="AL1" i="1"/>
</calcChain>
</file>

<file path=xl/sharedStrings.xml><?xml version="1.0" encoding="utf-8"?>
<sst xmlns="http://schemas.openxmlformats.org/spreadsheetml/2006/main" count="1409" uniqueCount="382">
  <si>
    <t xml:space="preserve"> </t>
  </si>
  <si>
    <t>АР</t>
  </si>
  <si>
    <t>П</t>
  </si>
  <si>
    <t>О</t>
  </si>
  <si>
    <t>ОБ</t>
  </si>
  <si>
    <t>В</t>
  </si>
  <si>
    <t>КВ</t>
  </si>
  <si>
    <t>А</t>
  </si>
  <si>
    <t>БЛ</t>
  </si>
  <si>
    <t>Р</t>
  </si>
  <si>
    <t>К</t>
  </si>
  <si>
    <t>БС</t>
  </si>
  <si>
    <t>НС</t>
  </si>
  <si>
    <t xml:space="preserve">ТАБЕЛЬ УЧЕТА РАБОЧЕГО ВРЕМЕНИ </t>
  </si>
  <si>
    <t xml:space="preserve">ТОО "Management Service Brokerage» </t>
  </si>
  <si>
    <t>за Сентябрь  2017 года</t>
  </si>
  <si>
    <t xml:space="preserve">                                                     </t>
  </si>
  <si>
    <t>№</t>
  </si>
  <si>
    <t>Клиент</t>
  </si>
  <si>
    <t>Объект</t>
  </si>
  <si>
    <t>Должность</t>
  </si>
  <si>
    <t>Ф.И.О.</t>
  </si>
  <si>
    <t>Месячный ФОТ/часовая ставка (от обратного)</t>
  </si>
  <si>
    <t>Время суток</t>
  </si>
  <si>
    <t>График</t>
  </si>
  <si>
    <t>Дни месяца</t>
  </si>
  <si>
    <t>Часы</t>
  </si>
  <si>
    <t>Рабочие дни, смена</t>
  </si>
  <si>
    <t>Работа в выходные и праздн. дни</t>
  </si>
  <si>
    <t>Дни неявок</t>
  </si>
  <si>
    <t xml:space="preserve">Выходные </t>
  </si>
  <si>
    <t>День</t>
  </si>
  <si>
    <t>Ночь</t>
  </si>
  <si>
    <t>Отпуск б/с</t>
  </si>
  <si>
    <t>Трудовой отпуск</t>
  </si>
  <si>
    <t>Лист нетрудоспособности</t>
  </si>
  <si>
    <t>неявка, подтвержденная справкой</t>
  </si>
  <si>
    <t xml:space="preserve">Прогул </t>
  </si>
  <si>
    <t>неявка с разрешения администрации</t>
  </si>
  <si>
    <t>Командировка</t>
  </si>
  <si>
    <t>АУП</t>
  </si>
  <si>
    <t>Курьер</t>
  </si>
  <si>
    <t>Абдрахманов Сайдахмет Сайдалиевич</t>
  </si>
  <si>
    <t>в</t>
  </si>
  <si>
    <t>к</t>
  </si>
  <si>
    <t>кв</t>
  </si>
  <si>
    <t xml:space="preserve">БЦ "Park View Office Tower" </t>
  </si>
  <si>
    <t>Водитель</t>
  </si>
  <si>
    <t>Абдуғалиев Сабыржан Бауржанұлы</t>
  </si>
  <si>
    <t>Отдел бухгалтерского учета</t>
  </si>
  <si>
    <t>Бухгалтер</t>
  </si>
  <si>
    <t>Абдулбакиева Ранагуль Алимжановна</t>
  </si>
  <si>
    <t>Мобильная бригада (Клининг)</t>
  </si>
  <si>
    <t>Клинер</t>
  </si>
  <si>
    <t>Абдуллаева Асель  Амангельдыевна</t>
  </si>
  <si>
    <t>ТОО "ЧППИ Казахстан"</t>
  </si>
  <si>
    <t>Гостинично-офисный комплекс</t>
  </si>
  <si>
    <t xml:space="preserve">Специалист по уборке </t>
  </si>
  <si>
    <t>Абиева Толкын Ержановна</t>
  </si>
  <si>
    <t xml:space="preserve">ТОО "Глобал Девелопмент" </t>
  </si>
  <si>
    <t>Фурманова, 100</t>
  </si>
  <si>
    <t>Техник-электрик</t>
  </si>
  <si>
    <t>Абубакиров Бакытбек Алтынбекович</t>
  </si>
  <si>
    <t>день</t>
  </si>
  <si>
    <t>Д2</t>
  </si>
  <si>
    <t>о</t>
  </si>
  <si>
    <t>ночь</t>
  </si>
  <si>
    <t>Техник-механик</t>
  </si>
  <si>
    <t>Абулов Нуржан Бахытович</t>
  </si>
  <si>
    <t>Д1</t>
  </si>
  <si>
    <t>ТОО "ДО КНИСГ"</t>
  </si>
  <si>
    <t>Пансионат</t>
  </si>
  <si>
    <t>Управляющий объектом</t>
  </si>
  <si>
    <t>Агаева Назиля Сулиевна</t>
  </si>
  <si>
    <t>БЦ "Pine Office Park" Тажибаевой, 155</t>
  </si>
  <si>
    <t>Адилбекова Роза Абдираймовна</t>
  </si>
  <si>
    <t>Инженер КИПиА</t>
  </si>
  <si>
    <t>Ажмагамбетов Данияр Есенгельдыевич</t>
  </si>
  <si>
    <t>Департамент по работе с персоналом</t>
  </si>
  <si>
    <t>Начальник отдела по работе с персоналом</t>
  </si>
  <si>
    <t>Азаматова Аида Азаматовна</t>
  </si>
  <si>
    <t>Дворник-оператор</t>
  </si>
  <si>
    <t>Айдарбеков Александр Владимирович</t>
  </si>
  <si>
    <t>ТОО "Глобал Девелопмент"</t>
  </si>
  <si>
    <t>Секретарь-ресепшн</t>
  </si>
  <si>
    <t>Аканова Гульнур Базарбековна</t>
  </si>
  <si>
    <t>ТОО "KAZAKH DEVELOPMENT INTERNATIONAL"</t>
  </si>
  <si>
    <t>БЦ Глобус</t>
  </si>
  <si>
    <t>Акентьев Андрей Николаевич</t>
  </si>
  <si>
    <t>Д4</t>
  </si>
  <si>
    <t>Специалист по уборке</t>
  </si>
  <si>
    <t>Аккуленова Рысхан Токтарбаевна</t>
  </si>
  <si>
    <t>Аликулова Жаныл Оразхановна</t>
  </si>
  <si>
    <t>Специалист внутренней безопасности</t>
  </si>
  <si>
    <t>Алинпеков Ерлан Кенджеканович</t>
  </si>
  <si>
    <t>Амангулова Жанар Фазыловна</t>
  </si>
  <si>
    <t>Амангулова Клара Фазыловна</t>
  </si>
  <si>
    <t>Разнорабочий</t>
  </si>
  <si>
    <t>Аманкулов Дуйсен Досмырзаевич</t>
  </si>
  <si>
    <t>Эколог</t>
  </si>
  <si>
    <t>Аманкулова Динара Ильясовна</t>
  </si>
  <si>
    <t>Амирова Айнур Байболатовна</t>
  </si>
  <si>
    <t>Анарбекова Куралай Кыдырашовна</t>
  </si>
  <si>
    <t>Ж2</t>
  </si>
  <si>
    <t>Антонов Антон Аркадьевич</t>
  </si>
  <si>
    <t>Старший дворник</t>
  </si>
  <si>
    <t>Аркенов Жандарбек Джумабекович</t>
  </si>
  <si>
    <t xml:space="preserve">ТОО "Rent Investment Group", БЦ "Коктем" </t>
  </si>
  <si>
    <t>Артемов Анатолий Владимирович</t>
  </si>
  <si>
    <t>ТОО "Глобал Девелопмент</t>
  </si>
  <si>
    <t>БЦ "ТАН"</t>
  </si>
  <si>
    <t>Дворник</t>
  </si>
  <si>
    <t>Асаубаев Сейтказы Мубаракович</t>
  </si>
  <si>
    <t>Астенбаев Габиден Баудунбаевич</t>
  </si>
  <si>
    <t>Атабаева Алмагуль Каирбековна</t>
  </si>
  <si>
    <t>Атбакиева Арзыгуль Кайратжановна</t>
  </si>
  <si>
    <t>Аубакирова Акбота Оразаловна</t>
  </si>
  <si>
    <t>ТОО Тойота, Маккинзи, Дюпон</t>
  </si>
  <si>
    <t>Кофе-леди</t>
  </si>
  <si>
    <t>Ауған Самал Жанатқызы</t>
  </si>
  <si>
    <t>Департамент по управлению персоналом</t>
  </si>
  <si>
    <t>Аширов Абдулжан Масымович</t>
  </si>
  <si>
    <t>Аюшев Герман Николаевич</t>
  </si>
  <si>
    <t>Багымбеков Алмасбек</t>
  </si>
  <si>
    <t>Помощник повара</t>
  </si>
  <si>
    <t>Байбосын Кенжеш Күнтубайқызы</t>
  </si>
  <si>
    <t>Б</t>
  </si>
  <si>
    <t>Отдел логистики</t>
  </si>
  <si>
    <t>Ведущий менеджер по логистике</t>
  </si>
  <si>
    <t>Балапанов Есым Даниярович</t>
  </si>
  <si>
    <t>ОД</t>
  </si>
  <si>
    <t>зам.директора  по строительству</t>
  </si>
  <si>
    <t xml:space="preserve">Башаров Азамат </t>
  </si>
  <si>
    <t xml:space="preserve">Филиал "Казахмыс Сервисиз Лтд" </t>
  </si>
  <si>
    <t>Бекназарова Гулжанат Абдимаксутовна</t>
  </si>
  <si>
    <t>Мобильная бригада (клининг)</t>
  </si>
  <si>
    <t>Бельчиков Даурен Болтаевич</t>
  </si>
  <si>
    <t>Бердиева Фарида Махамбеткуловна</t>
  </si>
  <si>
    <t>ТОО ДХЛ</t>
  </si>
  <si>
    <t>Биманова Лаззат Шыныкуловна</t>
  </si>
  <si>
    <t xml:space="preserve">Боканова Жибек Елемесовна </t>
  </si>
  <si>
    <t xml:space="preserve">Боканова Эльмира Шаяхметовна </t>
  </si>
  <si>
    <t>Главный энергетик</t>
  </si>
  <si>
    <t>Большаков Артем Григорьевич</t>
  </si>
  <si>
    <t>Администратор</t>
  </si>
  <si>
    <t>Бородина Людмила Петровна</t>
  </si>
  <si>
    <t>Финасовый департамент</t>
  </si>
  <si>
    <t>Финансовый аналитик</t>
  </si>
  <si>
    <t>Бородина Яна Валентиновна</t>
  </si>
  <si>
    <t>Системный администратор</t>
  </si>
  <si>
    <t>Босенко Алексей Валерьевич</t>
  </si>
  <si>
    <t>Босоногов Сергей Анатольевич</t>
  </si>
  <si>
    <t>Буйенбаева Ласима Аралхановна</t>
  </si>
  <si>
    <t>Инженер по пожарной профилактике</t>
  </si>
  <si>
    <t>Бутакбаев Мурат Достаевич</t>
  </si>
  <si>
    <t>Alshaya Kazakhstan (Алшая Казахстан)</t>
  </si>
  <si>
    <t>Старбакс</t>
  </si>
  <si>
    <t>Специалист РСР</t>
  </si>
  <si>
    <t>Васильев Владимир Александрович</t>
  </si>
  <si>
    <t>Мобильная бригада (ТО)</t>
  </si>
  <si>
    <t>Электрик</t>
  </si>
  <si>
    <t>Веселов Андрей Анатольевич</t>
  </si>
  <si>
    <t>Волобуев Александр Юрьевич</t>
  </si>
  <si>
    <t>Генералова Ксения Анатольевна</t>
  </si>
  <si>
    <t>Глямшин Дамир Рафикович</t>
  </si>
  <si>
    <t>Д3</t>
  </si>
  <si>
    <t>ТОО "Rent Investment Group"</t>
  </si>
  <si>
    <t>Главный инженер объекта</t>
  </si>
  <si>
    <t>Горбунов Константин Сергеевич</t>
  </si>
  <si>
    <t>Горшунова Виктория Анатольевна</t>
  </si>
  <si>
    <t>Садовник</t>
  </si>
  <si>
    <t>Гуляев Виктор Алексеевич</t>
  </si>
  <si>
    <t>Данаев Дастан Джомарбекович</t>
  </si>
  <si>
    <t>Прачка</t>
  </si>
  <si>
    <t>Даукешова Парида Енсегеновна</t>
  </si>
  <si>
    <t>Джарманов Ерлан Кемалович</t>
  </si>
  <si>
    <t>Финансовый департамент, Отдел МТО</t>
  </si>
  <si>
    <t>Экспедитор</t>
  </si>
  <si>
    <t>Джунусов Нурлан Садуович</t>
  </si>
  <si>
    <t>Джунуспаев Саин Макулбекович</t>
  </si>
  <si>
    <t>Досанов Еркин Жаксиликович</t>
  </si>
  <si>
    <t>Инженер по СКУД и видео</t>
  </si>
  <si>
    <t>Дроздов Сергей Петрович</t>
  </si>
  <si>
    <t>Дузжасарова Базаркул Раймбековна</t>
  </si>
  <si>
    <t>Дүзжасарова Бақыткүл Рысбеққызы</t>
  </si>
  <si>
    <t>ТОО ДарЭкосистем</t>
  </si>
  <si>
    <t>Еликбаева Айнура Руслановна</t>
  </si>
  <si>
    <t>ТОО "Глобал Девелопмент", ТОО "Керулен", ТОО "Арттехпром"</t>
  </si>
  <si>
    <t>Ст.специалист по уборке</t>
  </si>
  <si>
    <t xml:space="preserve">Еликбаева Бакыткуль Сатбековна </t>
  </si>
  <si>
    <t>Ергалиева Мейрамкул Стамшаловна</t>
  </si>
  <si>
    <t>ТОО Фуджитцу, Атырау</t>
  </si>
  <si>
    <t>БЦ Стандарт</t>
  </si>
  <si>
    <t>Ерембесов Талгат Шаймарданович</t>
  </si>
  <si>
    <t>Есеркегенова Айсауле Махамбетяровна</t>
  </si>
  <si>
    <t>ТОО Тойота, Маккинзи</t>
  </si>
  <si>
    <t>Есжанова Меиркуль Таукеновна</t>
  </si>
  <si>
    <t>Еспенбетов Разхан Кадылбекулы</t>
  </si>
  <si>
    <t>Жаманбаланов Батырхан Кожахметович</t>
  </si>
  <si>
    <t>Руководство</t>
  </si>
  <si>
    <t>Генеральный директор</t>
  </si>
  <si>
    <t>Жиенкулов Марат Казбекович</t>
  </si>
  <si>
    <t>Жубанова Клара Рысбековна</t>
  </si>
  <si>
    <t>Жубанов Сагат Турарович</t>
  </si>
  <si>
    <t>ТОО "Верный капитал"</t>
  </si>
  <si>
    <t xml:space="preserve">Жупарбекова Гульмира Жупарбековна </t>
  </si>
  <si>
    <t xml:space="preserve">Заитова Зинатбуви Хабибуллаевна </t>
  </si>
  <si>
    <t xml:space="preserve">день </t>
  </si>
  <si>
    <t>ТОО "Дюпон Кзахстан", ТОО Тойота</t>
  </si>
  <si>
    <t>Супервайзер</t>
  </si>
  <si>
    <t>ТОО "Дюпон Кзахстан", ТОО ТОйота</t>
  </si>
  <si>
    <t>Техник по слаботочным системам</t>
  </si>
  <si>
    <t>Запорожец Сергей Юрьевич</t>
  </si>
  <si>
    <t xml:space="preserve">Затонский Максим Сергеевич </t>
  </si>
  <si>
    <t>Збродько Александр Анатольевич</t>
  </si>
  <si>
    <t>Инженер по ОТ и ТБ</t>
  </si>
  <si>
    <t>Ильясова Камилаш Жантемировна</t>
  </si>
  <si>
    <t>Иманбакиев Малик Сулейманович</t>
  </si>
  <si>
    <t>Иркатанова Буаш Ауесхановна</t>
  </si>
  <si>
    <t>Юрист</t>
  </si>
  <si>
    <t>Исабаева Мольдир Маликовна</t>
  </si>
  <si>
    <t>ТОО Инфополис</t>
  </si>
  <si>
    <t>Исаханова Рая Турсуновна</t>
  </si>
  <si>
    <t>ТОО Атырау, Казцинк</t>
  </si>
  <si>
    <t>Искакова Марина Вадимовна</t>
  </si>
  <si>
    <t>Искендеров Бауыржан Назарбаевич</t>
  </si>
  <si>
    <t>Кабылбаева  Лаура Кудайбергеновна</t>
  </si>
  <si>
    <t>Отдел по работе с персоналом</t>
  </si>
  <si>
    <t>Менеджер по кадрам</t>
  </si>
  <si>
    <t>Кадырбаева Айгерим Каиржановна</t>
  </si>
  <si>
    <t>Специалист по убороке</t>
  </si>
  <si>
    <t>Какенова Амина Алпысовна</t>
  </si>
  <si>
    <t>ТОО "Дюпон Кзахстан"</t>
  </si>
  <si>
    <t>Каласова Гульнур Бекарыстановна</t>
  </si>
  <si>
    <t>Ж1</t>
  </si>
  <si>
    <t>Камалова Санам Сетвалдиевна</t>
  </si>
  <si>
    <t>Канаев Болат Амержанович</t>
  </si>
  <si>
    <t>Карагойшиева Айнур Адилхановна</t>
  </si>
  <si>
    <t>Карпенко Роман Александрович</t>
  </si>
  <si>
    <t>Карпиков Ахмет Меркешович</t>
  </si>
  <si>
    <t>Карсыбаев Талгат Ещанович</t>
  </si>
  <si>
    <t>Каскабаева Гульжанат Каукешевна</t>
  </si>
  <si>
    <t xml:space="preserve">Катунцев Александр Юрьевич </t>
  </si>
  <si>
    <t>Кембаева Ляйля Талгатовна</t>
  </si>
  <si>
    <t>Ким Олег Николаевич</t>
  </si>
  <si>
    <t xml:space="preserve">Климань Валентина Григорьевна </t>
  </si>
  <si>
    <t>Оператор по уборке</t>
  </si>
  <si>
    <t>Климань Михаил Иванович</t>
  </si>
  <si>
    <t>Сервис-инженер</t>
  </si>
  <si>
    <t>Клименко Олег Николаевич</t>
  </si>
  <si>
    <t>Койбулатова Бактыгуль Рыспековна</t>
  </si>
  <si>
    <t>Инженер по слаботочным системам</t>
  </si>
  <si>
    <t>Колузанов Борис Владимирович</t>
  </si>
  <si>
    <t>Колокольцева Татьяна Александровна</t>
  </si>
  <si>
    <t>Косенко Павел Геннадьевич</t>
  </si>
  <si>
    <t>ТОО Алассио, Виза, Тоталь</t>
  </si>
  <si>
    <t>Кочкина Ольга Викторовна</t>
  </si>
  <si>
    <t xml:space="preserve">Кравченко Василий Петрович </t>
  </si>
  <si>
    <t xml:space="preserve">Кравченко Елена Юрьевна </t>
  </si>
  <si>
    <t>Кудрявцев Владимир Андреевич</t>
  </si>
  <si>
    <t>Кузнецов Виктор Иванович</t>
  </si>
  <si>
    <t>Кулжанова Гулшат Сайлауовна</t>
  </si>
  <si>
    <t>Кунанбаев Ермек Мухтарович</t>
  </si>
  <si>
    <t>Курбанов Азиз Турганжанович</t>
  </si>
  <si>
    <t>Лазебных Сергей Валерьевич</t>
  </si>
  <si>
    <t>Технический директор</t>
  </si>
  <si>
    <t>Ли Александр Вячеславович</t>
  </si>
  <si>
    <t>Инженер ОВиК</t>
  </si>
  <si>
    <t>Линников Олег Евгеньевич</t>
  </si>
  <si>
    <t>Руководитель мобильной группы ТО</t>
  </si>
  <si>
    <t>Лисконог Олег Николаевич</t>
  </si>
  <si>
    <t xml:space="preserve">Департамент по операционной деятельности </t>
  </si>
  <si>
    <t>Ведущий инженер КИПиА</t>
  </si>
  <si>
    <t>Макиенко Игорь Владиславович</t>
  </si>
  <si>
    <t>Максутов Нургалым Даулетжанович</t>
  </si>
  <si>
    <t>ТОО "MSB"</t>
  </si>
  <si>
    <t>ТОО "MSB", Тажибаевой, 155</t>
  </si>
  <si>
    <t>Маликова Сауле Исмайловна</t>
  </si>
  <si>
    <t>Мамиров Камил Мухитдинович</t>
  </si>
  <si>
    <t>менеджер по логистики</t>
  </si>
  <si>
    <t>Маратов Данияр</t>
  </si>
  <si>
    <t>Матушкин Владимир Юрьевич</t>
  </si>
  <si>
    <t>Машкова Любовь Николаевна</t>
  </si>
  <si>
    <t>Коммерческий департамент</t>
  </si>
  <si>
    <t>Менеджер по работе с клиентами</t>
  </si>
  <si>
    <t>Мейрбекова Дина Кайратовна</t>
  </si>
  <si>
    <t xml:space="preserve">Мобильная бригада (клининг) </t>
  </si>
  <si>
    <t>Микеев Мират Мухатаевич</t>
  </si>
  <si>
    <t>Руководитель мобильной группы (клининг)</t>
  </si>
  <si>
    <t>Микеев Нурбол Максатович</t>
  </si>
  <si>
    <t>Микеева Ляйля Оспановна</t>
  </si>
  <si>
    <t>Зам.директора по клинингу</t>
  </si>
  <si>
    <t>Мирсаидова Виктория Олеговна</t>
  </si>
  <si>
    <t>Михеева Ольга Владимировна</t>
  </si>
  <si>
    <t>Миыкбаева Нэйла Рахымбердиевна</t>
  </si>
  <si>
    <t>31 Канал, Глобал Девелопмент</t>
  </si>
  <si>
    <t>Мыктыбаева Акмарал Абдыгалиевна</t>
  </si>
  <si>
    <t>Мыктыбаева Сауле Абдыгалиевна</t>
  </si>
  <si>
    <t>Мырзабаева Айжан Мухаметкалиевна</t>
  </si>
  <si>
    <t>Мырзамова Гульчинар Нуршатовна</t>
  </si>
  <si>
    <t>Ведущий менеджер по кадрам</t>
  </si>
  <si>
    <t>Назарова Аксана Николаевна</t>
  </si>
  <si>
    <t>Наумова Наталья Николаевна</t>
  </si>
  <si>
    <t>Менеджер по клинингу</t>
  </si>
  <si>
    <t>Николенко Разия Турсуновна</t>
  </si>
  <si>
    <t>Газоэлектросварщик</t>
  </si>
  <si>
    <t>Ниязов Иминжан Имербекович</t>
  </si>
  <si>
    <t>Нуржанова Толеугайша Бейсенбековна</t>
  </si>
  <si>
    <t>Омарбекова Женис Абджамиевна</t>
  </si>
  <si>
    <t>Исполнительный директор</t>
  </si>
  <si>
    <t>Орляцкая Татьяна Николаевна</t>
  </si>
  <si>
    <t>Ошырахынова Марина Жақсылыққызы</t>
  </si>
  <si>
    <t>по 23.10.2017</t>
  </si>
  <si>
    <t>Пенюков Олег Васильевич</t>
  </si>
  <si>
    <t>Старший техник-механик</t>
  </si>
  <si>
    <t>Печулис Александр Иозасович</t>
  </si>
  <si>
    <t>Пильников Сергей Николаевич</t>
  </si>
  <si>
    <t>Полухина Елена Николаевна</t>
  </si>
  <si>
    <t>"ТРК "31 канал"</t>
  </si>
  <si>
    <t>Романовская Галина Михайловна</t>
  </si>
  <si>
    <t>Зам.гл.бухгалтера</t>
  </si>
  <si>
    <t>Рудакова Надежда Дмитриевна</t>
  </si>
  <si>
    <t xml:space="preserve">Рыжих Наталья Федоровна </t>
  </si>
  <si>
    <t>Рысалдиева Гулсим Райымбековна</t>
  </si>
  <si>
    <t>Финансовый департамент, Отдел бухгалтерского учета</t>
  </si>
  <si>
    <t>Главный бухгалтер</t>
  </si>
  <si>
    <t xml:space="preserve">Садыкова Надежда Сайдалимовна </t>
  </si>
  <si>
    <t>Офис-менеджер</t>
  </si>
  <si>
    <t>Сайлаубай Айерке Аблайқызы</t>
  </si>
  <si>
    <t xml:space="preserve">Сансызбаева Бакытгуль Елеусизовна </t>
  </si>
  <si>
    <t>Саржезденов Байбасша</t>
  </si>
  <si>
    <t>Саржезденов Кожанберди Адилакинович</t>
  </si>
  <si>
    <t>Сарсенбекова Камар Ерболовна</t>
  </si>
  <si>
    <t>Сатылова Зайсангуль Елубаевна</t>
  </si>
  <si>
    <t>Сафаров Алипаша Музафарович</t>
  </si>
  <si>
    <t>Сергеева Юлия Владимировна</t>
  </si>
  <si>
    <t>Сергеева-Федорова Наталья Николаевна</t>
  </si>
  <si>
    <t>Севостьянов Сергей Владимирович</t>
  </si>
  <si>
    <t>Серегин Дмитрий Александрович</t>
  </si>
  <si>
    <t>Инженер по эксплуатации систем отопления, водоснабжения и канализации (ОВиК)</t>
  </si>
  <si>
    <t>Славнов Юрий Владимирович</t>
  </si>
  <si>
    <t>Спирянин Андриан Анатольевич</t>
  </si>
  <si>
    <t>Тохтахунов Турганджан Исамдунович</t>
  </si>
  <si>
    <t xml:space="preserve">ТОО "Weit &amp; Keiss"  </t>
  </si>
  <si>
    <t>Тохтиева Румилям Акримовна</t>
  </si>
  <si>
    <t>ТОО "Глобал Девелопмент" , "ТРК "31 канал"</t>
  </si>
  <si>
    <t>Тумабаев Кайрат Токмолдаевич</t>
  </si>
  <si>
    <t>Туманов Геннадий Александрович</t>
  </si>
  <si>
    <t>Туракелдыев Бегимбет Сыбашевич</t>
  </si>
  <si>
    <t>Турдиев Тахир Фархатович</t>
  </si>
  <si>
    <t>Турматова Несибели Расуловна</t>
  </si>
  <si>
    <t>Турсынбекова Нурсулыу Теналбаевна</t>
  </si>
  <si>
    <t>Умылин Сергей Иванович</t>
  </si>
  <si>
    <t>Директор по ОД</t>
  </si>
  <si>
    <t>Уренёв Алексей Вячеславович</t>
  </si>
  <si>
    <t>Усбанова Багдагул Султанбаевна</t>
  </si>
  <si>
    <t>Менеджер по орг. развитию</t>
  </si>
  <si>
    <t>Хлыновский Андрей Владимирович</t>
  </si>
  <si>
    <t>ТОО Дюпон, Тойота</t>
  </si>
  <si>
    <t>Цуприк Ирина Валентиновна</t>
  </si>
  <si>
    <t>ТОО "Кар-Тел"</t>
  </si>
  <si>
    <t xml:space="preserve">Чичи-Оглы Айша Хусеиновна </t>
  </si>
  <si>
    <t>ТОО "Нетас Телеком", ДосГрупп</t>
  </si>
  <si>
    <t>Шалкар Умит Шалкаркызы</t>
  </si>
  <si>
    <t>Департамент по операционной деятельности</t>
  </si>
  <si>
    <t>Инженер по эксплуатации грузоподъемных механизмов</t>
  </si>
  <si>
    <t>Шевченко Евгений Александрович</t>
  </si>
  <si>
    <t>Шименев Виталий Владимирович</t>
  </si>
  <si>
    <t>Юсуп-Оглы Зекия Энверовна</t>
  </si>
  <si>
    <t>Делопроизводитель департамента</t>
  </si>
  <si>
    <t>Некрасова Валентина Вячеславовна</t>
  </si>
  <si>
    <t>Ар</t>
  </si>
  <si>
    <t xml:space="preserve">Ответственный за ведение табеля: </t>
  </si>
  <si>
    <t>Назарова А.</t>
  </si>
  <si>
    <t xml:space="preserve">                                                                          должность                                                  подпись                                      Ф.И.О.                                  Дата</t>
  </si>
  <si>
    <t>Менеджер по кадрам Назарова А.</t>
  </si>
  <si>
    <t xml:space="preserve">Премирование </t>
  </si>
  <si>
    <t>ЧППИ</t>
  </si>
  <si>
    <t>Жакенова Лззат Космановнаа</t>
  </si>
  <si>
    <t>12.10.ю2015</t>
  </si>
  <si>
    <t>Нерабочие будни</t>
  </si>
  <si>
    <t>Рабочие выходные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</si>
</sst>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mmmm\ yyyy\г/"/>
    <numFmt numFmtId="167" formatCode="dd/mm/yyyy\ \(ddd\)"/>
    <numFmt numFmtId="170" formatCode="d\_x000a_ddd"/>
  </numFmts>
  <fonts count="2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9"/>
      <name val="Verdana"/>
      <family val="2"/>
      <charset val="204"/>
    </font>
    <font>
      <b/>
      <sz val="10"/>
      <color rgb="FF0070C0"/>
      <name val="Calibri"/>
      <family val="2"/>
      <charset val="204"/>
      <scheme val="minor"/>
    </font>
    <font>
      <b/>
      <sz val="8"/>
      <color rgb="FF0070C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8"/>
      <color theme="5" tint="-0.249977111117893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27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0" borderId="0" xfId="0" applyFont="1" applyFill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shrinkToFit="1"/>
    </xf>
    <xf numFmtId="49" fontId="3" fillId="0" borderId="8" xfId="1" applyNumberFormat="1" applyFont="1" applyFill="1" applyBorder="1" applyAlignment="1">
      <alignment horizontal="center" vertical="center" textRotation="90"/>
    </xf>
    <xf numFmtId="1" fontId="3" fillId="4" borderId="9" xfId="1" applyNumberFormat="1" applyFont="1" applyFill="1" applyBorder="1" applyAlignment="1">
      <alignment horizontal="center" vertical="center" textRotation="90"/>
    </xf>
    <xf numFmtId="1" fontId="3" fillId="2" borderId="1" xfId="1" applyNumberFormat="1" applyFont="1" applyFill="1" applyBorder="1" applyAlignment="1">
      <alignment horizontal="center" vertical="center" textRotation="90" shrinkToFit="1"/>
    </xf>
    <xf numFmtId="1" fontId="3" fillId="2" borderId="1" xfId="1" applyNumberFormat="1" applyFont="1" applyFill="1" applyBorder="1" applyAlignment="1">
      <alignment horizontal="center" vertical="center" textRotation="90" wrapText="1" shrinkToFit="1"/>
    </xf>
    <xf numFmtId="0" fontId="6" fillId="0" borderId="0" xfId="0" applyFont="1" applyAlignment="1">
      <alignment horizontal="center" vertical="center" textRotation="90"/>
    </xf>
    <xf numFmtId="0" fontId="3" fillId="3" borderId="1" xfId="0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wrapText="1"/>
    </xf>
    <xf numFmtId="0" fontId="3" fillId="3" borderId="1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center" vertical="center"/>
    </xf>
    <xf numFmtId="4" fontId="5" fillId="3" borderId="2" xfId="1" applyNumberFormat="1" applyFont="1" applyFill="1" applyBorder="1" applyAlignment="1">
      <alignment horizontal="center" vertical="center" wrapText="1"/>
    </xf>
    <xf numFmtId="49" fontId="3" fillId="3" borderId="8" xfId="1" applyNumberFormat="1" applyFont="1" applyFill="1" applyBorder="1" applyAlignment="1">
      <alignment horizontal="right" vertical="center" textRotation="90"/>
    </xf>
    <xf numFmtId="164" fontId="9" fillId="3" borderId="10" xfId="1" applyNumberFormat="1" applyFont="1" applyFill="1" applyBorder="1" applyAlignment="1">
      <alignment horizontal="center" vertical="center"/>
    </xf>
    <xf numFmtId="1" fontId="3" fillId="4" borderId="11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 textRotation="90" shrinkToFit="1"/>
    </xf>
    <xf numFmtId="1" fontId="3" fillId="3" borderId="9" xfId="1" applyNumberFormat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8" xfId="1" applyNumberFormat="1" applyFont="1" applyFill="1" applyBorder="1" applyAlignment="1">
      <alignment horizontal="center" vertical="center"/>
    </xf>
    <xf numFmtId="0" fontId="3" fillId="4" borderId="9" xfId="1" applyNumberFormat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  <xf numFmtId="0" fontId="3" fillId="4" borderId="1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shrinkToFit="1"/>
    </xf>
    <xf numFmtId="0" fontId="3" fillId="0" borderId="9" xfId="1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left" vertical="center" wrapText="1"/>
    </xf>
    <xf numFmtId="0" fontId="3" fillId="4" borderId="9" xfId="1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2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2" fillId="4" borderId="11" xfId="1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4" borderId="9" xfId="1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3" fillId="4" borderId="9" xfId="1" applyNumberFormat="1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left"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0" fontId="12" fillId="4" borderId="1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4" borderId="9" xfId="0" applyNumberFormat="1" applyFont="1" applyFill="1" applyBorder="1" applyAlignment="1">
      <alignment horizontal="center" vertical="center"/>
    </xf>
    <xf numFmtId="0" fontId="12" fillId="4" borderId="9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shrinkToFit="1"/>
    </xf>
    <xf numFmtId="0" fontId="3" fillId="4" borderId="9" xfId="0" applyNumberFormat="1" applyFont="1" applyFill="1" applyBorder="1" applyAlignment="1">
      <alignment horizontal="center" vertical="center" shrinkToFit="1"/>
    </xf>
    <xf numFmtId="14" fontId="6" fillId="5" borderId="0" xfId="0" applyNumberFormat="1" applyFont="1" applyFill="1" applyAlignment="1">
      <alignment vertical="center"/>
    </xf>
    <xf numFmtId="0" fontId="6" fillId="0" borderId="0" xfId="0" applyFont="1" applyFill="1"/>
    <xf numFmtId="0" fontId="13" fillId="3" borderId="1" xfId="0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14" fillId="5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4" borderId="9" xfId="1" applyNumberFormat="1" applyFont="1" applyFill="1" applyBorder="1" applyAlignment="1">
      <alignment horizontal="center" vertical="center" textRotation="90"/>
    </xf>
    <xf numFmtId="0" fontId="12" fillId="4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3" fontId="5" fillId="0" borderId="1" xfId="0" applyNumberFormat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14" fontId="6" fillId="5" borderId="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0" fontId="15" fillId="0" borderId="1" xfId="2" applyFont="1" applyFill="1" applyBorder="1" applyAlignment="1" applyProtection="1">
      <alignment horizontal="left" vertical="center" wrapText="1"/>
    </xf>
    <xf numFmtId="0" fontId="16" fillId="3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4" borderId="11" xfId="1" applyNumberFormat="1" applyFont="1" applyFill="1" applyBorder="1" applyAlignment="1">
      <alignment horizontal="center" vertical="center" shrinkToFit="1"/>
    </xf>
    <xf numFmtId="0" fontId="6" fillId="5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vertical="center"/>
    </xf>
    <xf numFmtId="3" fontId="5" fillId="0" borderId="1" xfId="2" applyNumberFormat="1" applyFont="1" applyFill="1" applyBorder="1" applyAlignment="1" applyProtection="1">
      <alignment horizontal="center" vertical="center" wrapText="1"/>
    </xf>
    <xf numFmtId="0" fontId="3" fillId="0" borderId="12" xfId="1" applyNumberFormat="1" applyFont="1" applyFill="1" applyBorder="1" applyAlignment="1">
      <alignment horizontal="center" wrapText="1"/>
    </xf>
    <xf numFmtId="0" fontId="3" fillId="4" borderId="1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6" fillId="5" borderId="0" xfId="0" applyNumberFormat="1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6" fillId="0" borderId="0" xfId="0" applyFont="1" applyBorder="1"/>
    <xf numFmtId="0" fontId="3" fillId="0" borderId="0" xfId="0" applyFont="1" applyAlignment="1">
      <alignment wrapText="1"/>
    </xf>
    <xf numFmtId="0" fontId="3" fillId="0" borderId="0" xfId="0" applyFont="1" applyFill="1" applyAlignment="1"/>
    <xf numFmtId="0" fontId="5" fillId="6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Alignment="1"/>
    <xf numFmtId="0" fontId="5" fillId="0" borderId="0" xfId="0" applyFont="1"/>
    <xf numFmtId="0" fontId="3" fillId="0" borderId="0" xfId="0" applyFont="1" applyFill="1"/>
    <xf numFmtId="0" fontId="12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2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2" borderId="18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Fill="1" applyAlignment="1"/>
    <xf numFmtId="0" fontId="17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0" xfId="0" applyFont="1"/>
    <xf numFmtId="0" fontId="4" fillId="2" borderId="0" xfId="0" applyFont="1" applyFill="1"/>
    <xf numFmtId="0" fontId="6" fillId="2" borderId="0" xfId="0" applyFont="1" applyFill="1"/>
    <xf numFmtId="49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/>
    <xf numFmtId="0" fontId="4" fillId="0" borderId="0" xfId="0" applyFont="1" applyFill="1" applyBorder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21" fillId="0" borderId="0" xfId="0" applyFont="1" applyAlignment="1">
      <alignment horizontal="left"/>
    </xf>
    <xf numFmtId="14" fontId="18" fillId="0" borderId="0" xfId="0" applyNumberFormat="1" applyFont="1"/>
    <xf numFmtId="0" fontId="12" fillId="0" borderId="1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 textRotation="90" wrapText="1"/>
    </xf>
    <xf numFmtId="1" fontId="3" fillId="2" borderId="9" xfId="1" applyNumberFormat="1" applyFont="1" applyFill="1" applyBorder="1" applyAlignment="1">
      <alignment horizontal="center" vertical="center" textRotation="90" wrapText="1"/>
    </xf>
    <xf numFmtId="4" fontId="5" fillId="3" borderId="1" xfId="1" applyNumberFormat="1" applyFont="1" applyFill="1" applyBorder="1" applyAlignment="1">
      <alignment horizontal="center" vertical="center" textRotation="90"/>
    </xf>
    <xf numFmtId="4" fontId="5" fillId="2" borderId="2" xfId="1" applyNumberFormat="1" applyFont="1" applyFill="1" applyBorder="1" applyAlignment="1">
      <alignment horizontal="center" vertical="center" textRotation="90"/>
    </xf>
    <xf numFmtId="1" fontId="3" fillId="2" borderId="3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164" fontId="9" fillId="2" borderId="6" xfId="1" applyNumberFormat="1" applyFont="1" applyFill="1" applyBorder="1" applyAlignment="1">
      <alignment horizontal="center" vertical="center" textRotation="90" shrinkToFit="1"/>
    </xf>
    <xf numFmtId="164" fontId="9" fillId="2" borderId="10" xfId="1" applyNumberFormat="1" applyFont="1" applyFill="1" applyBorder="1" applyAlignment="1">
      <alignment horizontal="center" vertical="center" textRotation="90" shrinkToFit="1"/>
    </xf>
    <xf numFmtId="1" fontId="3" fillId="4" borderId="7" xfId="1" applyNumberFormat="1" applyFont="1" applyFill="1" applyBorder="1" applyAlignment="1">
      <alignment horizontal="center" vertical="center" textRotation="90" shrinkToFit="1"/>
    </xf>
    <xf numFmtId="1" fontId="3" fillId="4" borderId="11" xfId="1" applyNumberFormat="1" applyFont="1" applyFill="1" applyBorder="1" applyAlignment="1">
      <alignment horizontal="center" vertical="center" textRotation="90" shrinkToFit="1"/>
    </xf>
    <xf numFmtId="0" fontId="8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textRotation="90" wrapText="1"/>
    </xf>
    <xf numFmtId="14" fontId="1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165" fontId="23" fillId="0" borderId="0" xfId="0" applyNumberFormat="1" applyFont="1" applyAlignment="1">
      <alignment horizontal="left" vertical="center"/>
    </xf>
    <xf numFmtId="1" fontId="3" fillId="0" borderId="8" xfId="1" applyNumberFormat="1" applyFont="1" applyFill="1" applyBorder="1" applyAlignment="1">
      <alignment horizontal="center" vertical="center" shrinkToFit="1"/>
    </xf>
    <xf numFmtId="1" fontId="3" fillId="0" borderId="9" xfId="1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shrinkToFit="1"/>
    </xf>
    <xf numFmtId="0" fontId="12" fillId="0" borderId="8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0" fontId="3" fillId="0" borderId="8" xfId="1" applyNumberFormat="1" applyFont="1" applyFill="1" applyBorder="1" applyAlignment="1">
      <alignment horizontal="center" vertical="center" wrapText="1" shrinkToFit="1"/>
    </xf>
    <xf numFmtId="170" fontId="3" fillId="0" borderId="1" xfId="1" applyNumberFormat="1" applyFont="1" applyFill="1" applyBorder="1" applyAlignment="1">
      <alignment horizontal="center" vertical="center" wrapText="1" shrinkToFit="1"/>
    </xf>
  </cellXfs>
  <cellStyles count="3">
    <cellStyle name="]_x000d__x000a_Zoomed=1_x000d__x000a_Row=0_x000d__x000a_Column=0_x000d__x000a_Height=0_x000d__x000a_Width=0_x000d__x000a_FontName=FoxFont_x000d__x000a_FontStyle=0_x000d__x000a_FontSize=9_x000d__x000a_PrtFontName=FoxPrin" xfId="2"/>
    <cellStyle name="Обычный" xfId="0" builtinId="0"/>
    <cellStyle name="Обычный 2" xfId="1"/>
  </cellStyles>
  <dxfs count="8"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00B05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00B050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cid:image002.jpg@01CCD5C8.D785FE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142875</xdr:rowOff>
    </xdr:from>
    <xdr:to>
      <xdr:col>1</xdr:col>
      <xdr:colOff>1133475</xdr:colOff>
      <xdr:row>6</xdr:row>
      <xdr:rowOff>47625</xdr:rowOff>
    </xdr:to>
    <xdr:pic>
      <xdr:nvPicPr>
        <xdr:cNvPr id="2" name="Picture 629" descr="logomsb1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1133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48"/>
  <sheetViews>
    <sheetView tabSelected="1" zoomScaleNormal="100" workbookViewId="0">
      <pane xSplit="1" ySplit="10" topLeftCell="E11" activePane="bottomRight" state="frozen"/>
      <selection pane="topRight" activeCell="B1" sqref="B1"/>
      <selection pane="bottomLeft" activeCell="A11" sqref="A11"/>
      <selection pane="bottomRight" activeCell="S20" sqref="S20"/>
    </sheetView>
  </sheetViews>
  <sheetFormatPr defaultRowHeight="12.75" outlineLevelRow="1" x14ac:dyDescent="0.2"/>
  <cols>
    <col min="1" max="1" width="4.42578125" style="210" customWidth="1"/>
    <col min="2" max="2" width="17.7109375" style="211" customWidth="1"/>
    <col min="3" max="3" width="24.140625" style="212" customWidth="1"/>
    <col min="4" max="4" width="18.7109375" style="211" customWidth="1"/>
    <col min="5" max="5" width="28.5703125" style="212" customWidth="1"/>
    <col min="6" max="6" width="8.140625" style="214" customWidth="1"/>
    <col min="7" max="7" width="5.28515625" style="215" customWidth="1"/>
    <col min="8" max="8" width="5" style="215" customWidth="1"/>
    <col min="9" max="10" width="3.7109375" style="9" customWidth="1"/>
    <col min="11" max="12" width="3.28515625" style="216" customWidth="1"/>
    <col min="13" max="14" width="3.28515625" style="217" customWidth="1"/>
    <col min="15" max="15" width="3.28515625" style="216" customWidth="1"/>
    <col min="16" max="17" width="3.28515625" style="9" customWidth="1"/>
    <col min="18" max="18" width="3.28515625" style="217" customWidth="1"/>
    <col min="19" max="19" width="3.28515625" style="216" customWidth="1"/>
    <col min="20" max="21" width="3.28515625" style="217" customWidth="1"/>
    <col min="22" max="22" width="3.28515625" style="216" customWidth="1"/>
    <col min="23" max="23" width="3.85546875" style="9" customWidth="1"/>
    <col min="24" max="24" width="3.28515625" style="9" customWidth="1"/>
    <col min="25" max="26" width="3.28515625" style="216" customWidth="1"/>
    <col min="27" max="28" width="3.28515625" style="217" customWidth="1"/>
    <col min="29" max="29" width="3.28515625" style="216" customWidth="1"/>
    <col min="30" max="31" width="3.28515625" style="9" customWidth="1"/>
    <col min="32" max="33" width="3.28515625" style="216" customWidth="1"/>
    <col min="34" max="35" width="3.28515625" style="217" customWidth="1"/>
    <col min="36" max="36" width="3.28515625" style="216" customWidth="1"/>
    <col min="37" max="39" width="3.28515625" style="9" customWidth="1"/>
    <col min="40" max="40" width="5.7109375" style="218" customWidth="1"/>
    <col min="41" max="41" width="5.5703125" style="12" customWidth="1"/>
    <col min="42" max="42" width="6.7109375" style="10" customWidth="1"/>
    <col min="43" max="43" width="3.42578125" style="12" customWidth="1"/>
    <col min="44" max="44" width="3.5703125" style="12" customWidth="1"/>
    <col min="45" max="45" width="3.42578125" style="12" customWidth="1"/>
    <col min="46" max="47" width="3.5703125" style="12" customWidth="1"/>
    <col min="48" max="49" width="2.5703125" style="12" customWidth="1"/>
    <col min="50" max="50" width="3.28515625" style="12" customWidth="1"/>
    <col min="51" max="51" width="4.28515625" style="12" customWidth="1"/>
    <col min="52" max="148" width="2.7109375" style="12" customWidth="1"/>
    <col min="149" max="16384" width="9.140625" style="12"/>
  </cols>
  <sheetData>
    <row r="1" spans="1:63" ht="15" customHeight="1" thickBot="1" x14ac:dyDescent="0.25">
      <c r="A1" s="1" t="s">
        <v>0</v>
      </c>
      <c r="B1" s="2"/>
      <c r="C1" s="3"/>
      <c r="D1" s="2"/>
      <c r="E1" s="256">
        <f ca="1">IFERROR(--RIGHTB(CELL("имяфайла",E1),7),"Обзови лист правильно - ММ.ГГГГ")</f>
        <v>42979</v>
      </c>
      <c r="F1" s="4"/>
      <c r="G1" s="5"/>
      <c r="H1" s="5"/>
      <c r="I1" s="6"/>
      <c r="J1" s="6"/>
      <c r="K1" s="7"/>
      <c r="L1" s="7"/>
      <c r="M1" s="8"/>
      <c r="N1" s="8"/>
      <c r="O1" s="7"/>
      <c r="P1" s="6"/>
      <c r="Q1" s="6"/>
      <c r="R1" s="8"/>
      <c r="S1" s="7"/>
      <c r="T1" s="8"/>
      <c r="U1" s="8"/>
      <c r="V1" s="7"/>
      <c r="X1" s="6"/>
      <c r="Y1" s="7"/>
      <c r="Z1" s="7"/>
      <c r="AA1" s="8"/>
      <c r="AB1" s="8"/>
      <c r="AC1" s="7"/>
      <c r="AD1" s="6"/>
      <c r="AE1" s="6"/>
      <c r="AF1" s="7"/>
      <c r="AG1" s="7"/>
      <c r="AH1" s="8"/>
      <c r="AI1" s="8"/>
      <c r="AJ1" s="7"/>
      <c r="AK1" s="6"/>
      <c r="AL1" s="253">
        <f ca="1">TODAY()</f>
        <v>43011</v>
      </c>
      <c r="AM1" s="253"/>
      <c r="AN1" s="253"/>
      <c r="AO1" s="253"/>
      <c r="AP1" s="10">
        <f ca="1">NETWORKDAYS(I9,EOMONTH(I9,0))</f>
        <v>21</v>
      </c>
      <c r="AQ1" s="10"/>
      <c r="AR1" s="10"/>
      <c r="AS1" s="10"/>
      <c r="AT1" s="10"/>
      <c r="AU1" s="10"/>
      <c r="AV1" s="10"/>
      <c r="AW1" s="10"/>
      <c r="AX1" s="10"/>
      <c r="AY1" s="10">
        <v>9</v>
      </c>
      <c r="AZ1" s="11" t="s">
        <v>1</v>
      </c>
      <c r="BA1" s="11" t="s">
        <v>2</v>
      </c>
      <c r="BB1" s="11" t="s">
        <v>3</v>
      </c>
      <c r="BC1" s="11" t="s">
        <v>4</v>
      </c>
      <c r="BD1" s="11" t="s">
        <v>5</v>
      </c>
      <c r="BE1" s="11" t="s">
        <v>6</v>
      </c>
      <c r="BF1" s="11" t="s">
        <v>7</v>
      </c>
      <c r="BG1" s="11" t="s">
        <v>8</v>
      </c>
      <c r="BH1" s="11" t="s">
        <v>9</v>
      </c>
      <c r="BI1" s="11" t="s">
        <v>10</v>
      </c>
      <c r="BJ1" s="11" t="s">
        <v>11</v>
      </c>
      <c r="BK1" s="11" t="s">
        <v>12</v>
      </c>
    </row>
    <row r="2" spans="1:63" s="22" customFormat="1" ht="15" hidden="1" customHeight="1" outlineLevel="1" x14ac:dyDescent="0.2">
      <c r="A2" s="13"/>
      <c r="B2" s="14"/>
      <c r="C2" s="15"/>
      <c r="D2" s="14"/>
      <c r="E2" s="15"/>
      <c r="F2" s="16" t="s">
        <v>13</v>
      </c>
      <c r="G2" s="17"/>
      <c r="H2" s="17"/>
      <c r="I2" s="18"/>
      <c r="J2" s="18"/>
      <c r="K2" s="19"/>
      <c r="L2" s="19"/>
      <c r="M2" s="19"/>
      <c r="N2" s="19"/>
      <c r="O2" s="19"/>
      <c r="P2" s="18"/>
      <c r="Q2" s="18"/>
      <c r="R2" s="19"/>
      <c r="S2" s="19"/>
      <c r="T2" s="19"/>
      <c r="U2" s="19"/>
      <c r="V2" s="19"/>
      <c r="W2" s="18"/>
      <c r="X2" s="18"/>
      <c r="Y2" s="19"/>
      <c r="Z2" s="19"/>
      <c r="AA2" s="19"/>
      <c r="AB2" s="19"/>
      <c r="AC2" s="19"/>
      <c r="AD2" s="18"/>
      <c r="AE2" s="18"/>
      <c r="AF2" s="19"/>
      <c r="AG2" s="19"/>
      <c r="AH2" s="19"/>
      <c r="AI2" s="19"/>
      <c r="AJ2" s="19"/>
      <c r="AK2" s="254"/>
      <c r="AL2" s="254"/>
      <c r="AM2" s="254"/>
      <c r="AN2" s="255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0"/>
      <c r="AZ2" s="20"/>
      <c r="BA2" s="20"/>
      <c r="BB2" s="20"/>
      <c r="BC2" s="20"/>
      <c r="BD2" s="21"/>
      <c r="BE2" s="21"/>
      <c r="BF2" s="21"/>
      <c r="BG2" s="21"/>
      <c r="BH2" s="21"/>
      <c r="BI2" s="21"/>
      <c r="BJ2" s="21"/>
      <c r="BK2" s="21"/>
    </row>
    <row r="3" spans="1:63" s="22" customFormat="1" ht="15.75" hidden="1" customHeight="1" outlineLevel="1" x14ac:dyDescent="0.2">
      <c r="A3" s="13"/>
      <c r="B3" s="14"/>
      <c r="C3" s="15"/>
      <c r="D3" s="14" t="s">
        <v>0</v>
      </c>
      <c r="E3" s="15"/>
      <c r="F3" s="16" t="s">
        <v>14</v>
      </c>
      <c r="G3" s="17"/>
      <c r="H3" s="17"/>
      <c r="I3" s="18"/>
      <c r="J3" s="18"/>
      <c r="K3" s="19"/>
      <c r="L3" s="19"/>
      <c r="M3" s="19"/>
      <c r="N3" s="19"/>
      <c r="O3" s="19"/>
      <c r="P3" s="18"/>
      <c r="Q3" s="18"/>
      <c r="R3" s="19"/>
      <c r="S3" s="19"/>
      <c r="T3" s="19"/>
      <c r="U3" s="19"/>
      <c r="V3" s="19"/>
      <c r="W3" s="18"/>
      <c r="X3" s="18"/>
      <c r="Y3" s="19"/>
      <c r="Z3" s="19"/>
      <c r="AA3" s="19"/>
      <c r="AB3" s="19"/>
      <c r="AC3" s="19"/>
      <c r="AD3" s="18"/>
      <c r="AE3" s="18"/>
      <c r="AF3" s="19"/>
      <c r="AG3" s="19"/>
      <c r="AH3" s="19"/>
      <c r="AI3" s="19"/>
      <c r="AJ3" s="19"/>
      <c r="AK3" s="254"/>
      <c r="AL3" s="254"/>
      <c r="AM3" s="254"/>
      <c r="AN3" s="255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0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</row>
    <row r="4" spans="1:63" s="22" customFormat="1" ht="15" hidden="1" customHeight="1" outlineLevel="1" x14ac:dyDescent="0.2">
      <c r="A4" s="13"/>
      <c r="B4" s="14"/>
      <c r="C4" s="15"/>
      <c r="D4" s="14"/>
      <c r="E4" s="15"/>
      <c r="F4" s="23" t="s">
        <v>15</v>
      </c>
      <c r="G4" s="24"/>
      <c r="H4" s="24"/>
      <c r="I4" s="25"/>
      <c r="J4" s="25"/>
      <c r="K4" s="26"/>
      <c r="L4" s="26"/>
      <c r="M4" s="26"/>
      <c r="N4" s="26"/>
      <c r="O4" s="26"/>
      <c r="P4" s="25"/>
      <c r="Q4" s="25"/>
      <c r="R4" s="26"/>
      <c r="S4" s="26"/>
      <c r="T4" s="26"/>
      <c r="U4" s="26"/>
      <c r="V4" s="26"/>
      <c r="W4" s="25"/>
      <c r="X4" s="25"/>
      <c r="Y4" s="26"/>
      <c r="Z4" s="26"/>
      <c r="AA4" s="26"/>
      <c r="AB4" s="26"/>
      <c r="AC4" s="26"/>
      <c r="AD4" s="25"/>
      <c r="AE4" s="25"/>
      <c r="AF4" s="26"/>
      <c r="AG4" s="26"/>
      <c r="AH4" s="26"/>
      <c r="AI4" s="26"/>
      <c r="AJ4" s="26"/>
      <c r="AK4" s="254"/>
      <c r="AL4" s="254"/>
      <c r="AM4" s="254"/>
      <c r="AN4" s="255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0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</row>
    <row r="5" spans="1:63" s="22" customFormat="1" ht="30.75" hidden="1" customHeight="1" outlineLevel="1" x14ac:dyDescent="0.2">
      <c r="A5" s="13"/>
      <c r="B5" s="14"/>
      <c r="C5" s="15"/>
      <c r="D5" s="14"/>
      <c r="E5" s="15" t="s">
        <v>16</v>
      </c>
      <c r="F5" s="27"/>
      <c r="G5" s="24"/>
      <c r="H5" s="24"/>
      <c r="I5" s="25"/>
      <c r="J5" s="25"/>
      <c r="K5" s="26"/>
      <c r="L5" s="26"/>
      <c r="M5" s="26"/>
      <c r="N5" s="26"/>
      <c r="O5" s="26"/>
      <c r="P5" s="25"/>
      <c r="Q5" s="25"/>
      <c r="R5" s="26"/>
      <c r="S5" s="26"/>
      <c r="T5" s="26"/>
      <c r="U5" s="26"/>
      <c r="V5" s="26"/>
      <c r="W5" s="25"/>
      <c r="X5" s="25"/>
      <c r="Y5" s="26"/>
      <c r="Z5" s="26"/>
      <c r="AA5" s="26"/>
      <c r="AB5" s="26"/>
      <c r="AC5" s="26"/>
      <c r="AD5" s="25"/>
      <c r="AE5" s="25"/>
      <c r="AF5" s="26"/>
      <c r="AG5" s="26"/>
      <c r="AH5" s="26"/>
      <c r="AI5" s="26"/>
      <c r="AJ5" s="26"/>
      <c r="AK5" s="254"/>
      <c r="AL5" s="254"/>
      <c r="AM5" s="254"/>
      <c r="AN5" s="255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0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</row>
    <row r="6" spans="1:63" s="22" customFormat="1" ht="15" hidden="1" customHeight="1" outlineLevel="1" x14ac:dyDescent="0.2">
      <c r="A6" s="13"/>
      <c r="B6" s="14"/>
      <c r="C6" s="15"/>
      <c r="D6" s="14"/>
      <c r="E6" s="15"/>
      <c r="F6" s="27"/>
      <c r="G6" s="24"/>
      <c r="H6" s="24"/>
      <c r="I6" s="25"/>
      <c r="J6" s="25"/>
      <c r="K6" s="26"/>
      <c r="L6" s="26"/>
      <c r="M6" s="26"/>
      <c r="N6" s="26"/>
      <c r="O6" s="26"/>
      <c r="P6" s="25"/>
      <c r="Q6" s="25"/>
      <c r="R6" s="26"/>
      <c r="S6" s="26"/>
      <c r="T6" s="26"/>
      <c r="U6" s="26"/>
      <c r="V6" s="26"/>
      <c r="W6" s="25"/>
      <c r="X6" s="25"/>
      <c r="Y6" s="26"/>
      <c r="Z6" s="26"/>
      <c r="AA6" s="26"/>
      <c r="AB6" s="26"/>
      <c r="AC6" s="26"/>
      <c r="AD6" s="25"/>
      <c r="AE6" s="25"/>
      <c r="AF6" s="26"/>
      <c r="AG6" s="26"/>
      <c r="AH6" s="26"/>
      <c r="AI6" s="26"/>
      <c r="AJ6" s="26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8"/>
      <c r="AZ6" s="29"/>
      <c r="BA6" s="29"/>
      <c r="BB6" s="29"/>
      <c r="BC6" s="29"/>
      <c r="BD6" s="21"/>
      <c r="BE6" s="21"/>
      <c r="BF6" s="21"/>
      <c r="BG6" s="21"/>
      <c r="BH6" s="21"/>
      <c r="BI6" s="21"/>
      <c r="BJ6" s="21"/>
      <c r="BK6" s="21"/>
    </row>
    <row r="7" spans="1:63" s="22" customFormat="1" ht="15" hidden="1" customHeight="1" outlineLevel="1" thickBot="1" x14ac:dyDescent="0.25">
      <c r="A7" s="13"/>
      <c r="B7" s="30"/>
      <c r="C7" s="31"/>
      <c r="D7" s="30"/>
      <c r="E7" s="31"/>
      <c r="F7" s="16"/>
      <c r="G7" s="17"/>
      <c r="H7" s="17"/>
      <c r="I7" s="18"/>
      <c r="J7" s="18"/>
      <c r="K7" s="19"/>
      <c r="L7" s="19"/>
      <c r="M7" s="19"/>
      <c r="N7" s="19"/>
      <c r="O7" s="19"/>
      <c r="P7" s="18"/>
      <c r="Q7" s="18"/>
      <c r="R7" s="19"/>
      <c r="S7" s="19"/>
      <c r="T7" s="19"/>
      <c r="U7" s="19"/>
      <c r="V7" s="19"/>
      <c r="W7" s="18"/>
      <c r="X7" s="18"/>
      <c r="Y7" s="19"/>
      <c r="Z7" s="19"/>
      <c r="AA7" s="19"/>
      <c r="AB7" s="19"/>
      <c r="AC7" s="19"/>
      <c r="AD7" s="18"/>
      <c r="AE7" s="18"/>
      <c r="AF7" s="19"/>
      <c r="AG7" s="19"/>
      <c r="AH7" s="19"/>
      <c r="AI7" s="19"/>
      <c r="AJ7" s="19"/>
      <c r="AK7" s="18"/>
      <c r="AL7" s="18"/>
      <c r="AM7" s="18"/>
      <c r="AN7" s="32"/>
      <c r="AO7" s="20"/>
      <c r="AP7" s="33"/>
      <c r="AQ7" s="20"/>
      <c r="AR7" s="20"/>
      <c r="AS7" s="20"/>
      <c r="AT7" s="20"/>
      <c r="AU7" s="20"/>
      <c r="AV7" s="20"/>
      <c r="AW7" s="20"/>
      <c r="AX7" s="20"/>
      <c r="AY7" s="20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</row>
    <row r="8" spans="1:63" s="22" customFormat="1" ht="15" customHeight="1" collapsed="1" x14ac:dyDescent="0.2">
      <c r="A8" s="249" t="s">
        <v>17</v>
      </c>
      <c r="B8" s="250" t="s">
        <v>18</v>
      </c>
      <c r="C8" s="249" t="s">
        <v>19</v>
      </c>
      <c r="D8" s="251" t="s">
        <v>20</v>
      </c>
      <c r="E8" s="249" t="s">
        <v>21</v>
      </c>
      <c r="F8" s="252" t="s">
        <v>22</v>
      </c>
      <c r="G8" s="240" t="s">
        <v>23</v>
      </c>
      <c r="H8" s="241" t="s">
        <v>24</v>
      </c>
      <c r="I8" s="242" t="s">
        <v>25</v>
      </c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34"/>
      <c r="AN8" s="243" t="s">
        <v>26</v>
      </c>
      <c r="AO8" s="244"/>
      <c r="AP8" s="245" t="s">
        <v>27</v>
      </c>
      <c r="AQ8" s="247" t="s">
        <v>28</v>
      </c>
      <c r="AR8" s="237" t="s">
        <v>29</v>
      </c>
      <c r="AS8" s="237"/>
      <c r="AT8" s="237"/>
      <c r="AU8" s="237"/>
      <c r="AV8" s="237"/>
      <c r="AW8" s="237"/>
      <c r="AX8" s="237"/>
      <c r="AY8" s="238" t="s">
        <v>30</v>
      </c>
      <c r="AZ8" s="21">
        <v>1</v>
      </c>
      <c r="BA8" s="21">
        <v>2</v>
      </c>
      <c r="BB8" s="21">
        <v>3</v>
      </c>
      <c r="BC8" s="21">
        <v>4</v>
      </c>
      <c r="BD8" s="21">
        <v>5</v>
      </c>
      <c r="BE8" s="21">
        <v>6</v>
      </c>
      <c r="BF8" s="21">
        <v>7</v>
      </c>
      <c r="BG8" s="21">
        <v>8</v>
      </c>
      <c r="BH8" s="21">
        <v>9</v>
      </c>
      <c r="BI8" s="21">
        <v>10</v>
      </c>
      <c r="BJ8" s="21">
        <v>11</v>
      </c>
      <c r="BK8" s="21">
        <v>12</v>
      </c>
    </row>
    <row r="9" spans="1:63" s="22" customFormat="1" ht="123" customHeight="1" x14ac:dyDescent="0.2">
      <c r="A9" s="249"/>
      <c r="B9" s="250"/>
      <c r="C9" s="249"/>
      <c r="D9" s="251"/>
      <c r="E9" s="249"/>
      <c r="F9" s="252"/>
      <c r="G9" s="240"/>
      <c r="H9" s="241"/>
      <c r="I9" s="271">
        <f ca="1">E1</f>
        <v>42979</v>
      </c>
      <c r="J9" s="272">
        <f t="shared" ref="J9:AM9" ca="1" si="0">IF(MONTH($I9)&lt;&gt;MONTH($I9+COLUMN()-COLUMN($I9)),"",I9+1)</f>
        <v>42980</v>
      </c>
      <c r="K9" s="272">
        <f t="shared" ca="1" si="0"/>
        <v>42981</v>
      </c>
      <c r="L9" s="272">
        <f t="shared" ca="1" si="0"/>
        <v>42982</v>
      </c>
      <c r="M9" s="272">
        <f t="shared" ca="1" si="0"/>
        <v>42983</v>
      </c>
      <c r="N9" s="272">
        <f t="shared" ca="1" si="0"/>
        <v>42984</v>
      </c>
      <c r="O9" s="272">
        <f t="shared" ca="1" si="0"/>
        <v>42985</v>
      </c>
      <c r="P9" s="272">
        <f t="shared" ca="1" si="0"/>
        <v>42986</v>
      </c>
      <c r="Q9" s="272">
        <f t="shared" ca="1" si="0"/>
        <v>42987</v>
      </c>
      <c r="R9" s="272">
        <f t="shared" ca="1" si="0"/>
        <v>42988</v>
      </c>
      <c r="S9" s="272">
        <f t="shared" ca="1" si="0"/>
        <v>42989</v>
      </c>
      <c r="T9" s="272">
        <f t="shared" ca="1" si="0"/>
        <v>42990</v>
      </c>
      <c r="U9" s="272">
        <f t="shared" ca="1" si="0"/>
        <v>42991</v>
      </c>
      <c r="V9" s="272">
        <f t="shared" ca="1" si="0"/>
        <v>42992</v>
      </c>
      <c r="W9" s="272">
        <f t="shared" ca="1" si="0"/>
        <v>42993</v>
      </c>
      <c r="X9" s="272">
        <f t="shared" ca="1" si="0"/>
        <v>42994</v>
      </c>
      <c r="Y9" s="272">
        <f t="shared" ca="1" si="0"/>
        <v>42995</v>
      </c>
      <c r="Z9" s="272">
        <f t="shared" ca="1" si="0"/>
        <v>42996</v>
      </c>
      <c r="AA9" s="272">
        <f t="shared" ca="1" si="0"/>
        <v>42997</v>
      </c>
      <c r="AB9" s="272">
        <f t="shared" ca="1" si="0"/>
        <v>42998</v>
      </c>
      <c r="AC9" s="272">
        <f t="shared" ca="1" si="0"/>
        <v>42999</v>
      </c>
      <c r="AD9" s="272">
        <f t="shared" ca="1" si="0"/>
        <v>43000</v>
      </c>
      <c r="AE9" s="272">
        <f t="shared" ca="1" si="0"/>
        <v>43001</v>
      </c>
      <c r="AF9" s="272">
        <f t="shared" ca="1" si="0"/>
        <v>43002</v>
      </c>
      <c r="AG9" s="272">
        <f t="shared" ca="1" si="0"/>
        <v>43003</v>
      </c>
      <c r="AH9" s="272">
        <f t="shared" ca="1" si="0"/>
        <v>43004</v>
      </c>
      <c r="AI9" s="272">
        <f t="shared" ca="1" si="0"/>
        <v>43005</v>
      </c>
      <c r="AJ9" s="272">
        <f t="shared" ca="1" si="0"/>
        <v>43006</v>
      </c>
      <c r="AK9" s="272">
        <f t="shared" ca="1" si="0"/>
        <v>43007</v>
      </c>
      <c r="AL9" s="272">
        <f t="shared" ca="1" si="0"/>
        <v>43008</v>
      </c>
      <c r="AM9" s="272" t="str">
        <f t="shared" ca="1" si="0"/>
        <v/>
      </c>
      <c r="AN9" s="36" t="s">
        <v>31</v>
      </c>
      <c r="AO9" s="37" t="s">
        <v>32</v>
      </c>
      <c r="AP9" s="246"/>
      <c r="AQ9" s="248"/>
      <c r="AR9" s="38" t="s">
        <v>33</v>
      </c>
      <c r="AS9" s="38" t="s">
        <v>34</v>
      </c>
      <c r="AT9" s="38" t="s">
        <v>35</v>
      </c>
      <c r="AU9" s="39" t="s">
        <v>36</v>
      </c>
      <c r="AV9" s="38" t="s">
        <v>37</v>
      </c>
      <c r="AW9" s="38" t="s">
        <v>38</v>
      </c>
      <c r="AX9" s="38" t="s">
        <v>39</v>
      </c>
      <c r="AY9" s="239"/>
      <c r="AZ9" s="40"/>
    </row>
    <row r="10" spans="1:63" s="51" customFormat="1" ht="15" customHeight="1" x14ac:dyDescent="0.2">
      <c r="A10" s="41"/>
      <c r="B10" s="42"/>
      <c r="C10" s="43"/>
      <c r="D10" s="42" t="s">
        <v>0</v>
      </c>
      <c r="E10" s="43"/>
      <c r="F10" s="44"/>
      <c r="G10" s="44"/>
      <c r="H10" s="45"/>
      <c r="I10" s="257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258"/>
      <c r="AN10" s="46"/>
      <c r="AO10" s="37"/>
      <c r="AP10" s="47"/>
      <c r="AQ10" s="48"/>
      <c r="AR10" s="49"/>
      <c r="AS10" s="49"/>
      <c r="AT10" s="49"/>
      <c r="AU10" s="49"/>
      <c r="AV10" s="49"/>
      <c r="AW10" s="49"/>
      <c r="AX10" s="49"/>
      <c r="AY10" s="50"/>
    </row>
    <row r="11" spans="1:63" s="51" customFormat="1" ht="23.25" customHeight="1" x14ac:dyDescent="0.25">
      <c r="A11" s="52">
        <v>1</v>
      </c>
      <c r="B11" s="53" t="s">
        <v>40</v>
      </c>
      <c r="C11" s="54" t="s">
        <v>40</v>
      </c>
      <c r="D11" s="53" t="s">
        <v>41</v>
      </c>
      <c r="E11" s="55" t="s">
        <v>42</v>
      </c>
      <c r="F11" s="56">
        <v>190000</v>
      </c>
      <c r="G11" s="44"/>
      <c r="H11" s="57" t="s">
        <v>7</v>
      </c>
      <c r="I11" s="259" t="s">
        <v>43</v>
      </c>
      <c r="J11" s="58" t="s">
        <v>43</v>
      </c>
      <c r="K11" s="58">
        <v>8</v>
      </c>
      <c r="L11" s="58">
        <v>8</v>
      </c>
      <c r="M11" s="58" t="s">
        <v>43</v>
      </c>
      <c r="N11" s="58" t="s">
        <v>43</v>
      </c>
      <c r="O11" s="58" t="s">
        <v>43</v>
      </c>
      <c r="P11" s="58" t="s">
        <v>43</v>
      </c>
      <c r="Q11" s="58">
        <v>8</v>
      </c>
      <c r="R11" s="58">
        <v>8</v>
      </c>
      <c r="S11" s="59">
        <v>8</v>
      </c>
      <c r="T11" s="59">
        <v>8</v>
      </c>
      <c r="U11" s="59">
        <v>8</v>
      </c>
      <c r="V11" s="58" t="s">
        <v>43</v>
      </c>
      <c r="W11" s="58" t="s">
        <v>43</v>
      </c>
      <c r="X11" s="58">
        <v>8</v>
      </c>
      <c r="Y11" s="58">
        <v>8</v>
      </c>
      <c r="Z11" s="58">
        <v>8</v>
      </c>
      <c r="AA11" s="58">
        <v>8</v>
      </c>
      <c r="AB11" s="58">
        <v>8</v>
      </c>
      <c r="AC11" s="58" t="s">
        <v>43</v>
      </c>
      <c r="AD11" s="58" t="s">
        <v>43</v>
      </c>
      <c r="AE11" s="58">
        <v>8</v>
      </c>
      <c r="AF11" s="58" t="s">
        <v>44</v>
      </c>
      <c r="AG11" s="58" t="s">
        <v>44</v>
      </c>
      <c r="AH11" s="58" t="s">
        <v>44</v>
      </c>
      <c r="AI11" s="58" t="s">
        <v>44</v>
      </c>
      <c r="AJ11" s="58" t="s">
        <v>45</v>
      </c>
      <c r="AK11" s="58" t="s">
        <v>45</v>
      </c>
      <c r="AL11" s="58">
        <v>8</v>
      </c>
      <c r="AM11" s="60">
        <v>8</v>
      </c>
      <c r="AN11" s="61">
        <f>SUM(I11:AM11)</f>
        <v>120</v>
      </c>
      <c r="AO11" s="62"/>
      <c r="AP11" s="63">
        <f>COUNTIF(I11:AM11,"=8")+COUNTIF(I11:AM11,"=К")+COUNTIF(I11:AM11,"=1")+COUNTIF(I11:AM11,"=2")+COUNTIF(I11:AM11,"=3")+COUNTIF(I11:AM11,"=4")+COUNTIF(I11:AM11,"=5")+COUNTIF(I11:AM11,"=6")+COUNTIF(I11:AM11,"=7")+COUNTIF(I11:AM11,"=9")+COUNTIF(I11:AM11,"=10")+COUNTIF(I11:AM11,"=11")+COUNTIF(I11:AM11,"=12")</f>
        <v>19</v>
      </c>
      <c r="AQ11" s="64"/>
      <c r="AR11" s="65">
        <f>COUNTIF(I11:AM11,"=БС")+COUNTIF(I11:AM11,"=Ар")</f>
        <v>0</v>
      </c>
      <c r="AS11" s="65">
        <f>COUNTIF(I11:AM11,"=О")</f>
        <v>0</v>
      </c>
      <c r="AT11" s="65">
        <f>COUNTIF(I11:AM11,"=Бл")</f>
        <v>0</v>
      </c>
      <c r="AU11" s="65">
        <f>COUNTIF(I11:AM11,"=Нс")</f>
        <v>0</v>
      </c>
      <c r="AV11" s="65">
        <f>COUNTIF(I11:AM11,"=П")</f>
        <v>0</v>
      </c>
      <c r="AW11" s="65">
        <f>COUNTIF(I11:AM11,"=А")</f>
        <v>0</v>
      </c>
      <c r="AX11" s="65">
        <f>COUNTIF(I11:AM11,"=Кв")+COUNTIF(I11:AM11,"=К")</f>
        <v>6</v>
      </c>
      <c r="AY11" s="66">
        <f>COUNTIF(I11:AM11,"=В")+COUNTIF(I11:AM11,"=Кв")</f>
        <v>12</v>
      </c>
    </row>
    <row r="12" spans="1:63" s="51" customFormat="1" ht="27.75" customHeight="1" x14ac:dyDescent="0.25">
      <c r="A12" s="52">
        <v>2</v>
      </c>
      <c r="B12" s="53" t="s">
        <v>40</v>
      </c>
      <c r="C12" s="67" t="s">
        <v>46</v>
      </c>
      <c r="D12" s="53" t="s">
        <v>47</v>
      </c>
      <c r="E12" s="55" t="s">
        <v>48</v>
      </c>
      <c r="F12" s="56">
        <v>250000</v>
      </c>
      <c r="G12" s="44"/>
      <c r="H12" s="57" t="s">
        <v>7</v>
      </c>
      <c r="I12" s="259">
        <v>8</v>
      </c>
      <c r="J12" s="58">
        <v>8</v>
      </c>
      <c r="K12" s="58">
        <v>8</v>
      </c>
      <c r="L12" s="58">
        <v>8</v>
      </c>
      <c r="M12" s="58">
        <v>8</v>
      </c>
      <c r="N12" s="58">
        <v>8</v>
      </c>
      <c r="O12" s="58" t="s">
        <v>43</v>
      </c>
      <c r="P12" s="58" t="s">
        <v>44</v>
      </c>
      <c r="Q12" s="58">
        <v>8</v>
      </c>
      <c r="R12" s="58">
        <v>8</v>
      </c>
      <c r="S12" s="59">
        <v>8</v>
      </c>
      <c r="T12" s="59">
        <v>8</v>
      </c>
      <c r="U12" s="59">
        <v>8</v>
      </c>
      <c r="V12" s="58" t="s">
        <v>44</v>
      </c>
      <c r="W12" s="58" t="s">
        <v>44</v>
      </c>
      <c r="X12" s="58">
        <v>8</v>
      </c>
      <c r="Y12" s="58">
        <v>8</v>
      </c>
      <c r="Z12" s="58">
        <v>8</v>
      </c>
      <c r="AA12" s="58">
        <v>8</v>
      </c>
      <c r="AB12" s="58">
        <v>8</v>
      </c>
      <c r="AC12" s="58" t="s">
        <v>43</v>
      </c>
      <c r="AD12" s="58" t="s">
        <v>43</v>
      </c>
      <c r="AE12" s="58">
        <v>8</v>
      </c>
      <c r="AF12" s="58">
        <v>8</v>
      </c>
      <c r="AG12" s="58">
        <v>8</v>
      </c>
      <c r="AH12" s="58">
        <v>8</v>
      </c>
      <c r="AI12" s="58">
        <v>8</v>
      </c>
      <c r="AJ12" s="58" t="s">
        <v>43</v>
      </c>
      <c r="AK12" s="58" t="s">
        <v>43</v>
      </c>
      <c r="AL12" s="58">
        <v>8</v>
      </c>
      <c r="AM12" s="60">
        <v>8</v>
      </c>
      <c r="AN12" s="61">
        <f t="shared" ref="AN12:AN75" si="1">SUM(I12:AM12)</f>
        <v>184</v>
      </c>
      <c r="AO12" s="68"/>
      <c r="AP12" s="63">
        <f t="shared" ref="AP12:AP75" si="2">COUNTIF(I12:AM12,"=8")+COUNTIF(I12:AM12,"=К")+COUNTIF(I12:AM12,"=1")+COUNTIF(I12:AM12,"=2")+COUNTIF(I12:AM12,"=3")+COUNTIF(I12:AM12,"=4")+COUNTIF(I12:AM12,"=5")+COUNTIF(I12:AM12,"=6")+COUNTIF(I12:AM12,"=7")+COUNTIF(I12:AM12,"=9")+COUNTIF(I12:AM12,"=10")+COUNTIF(I12:AM12,"=11")+COUNTIF(I12:AM12,"=12")</f>
        <v>26</v>
      </c>
      <c r="AQ12" s="64"/>
      <c r="AR12" s="65">
        <f t="shared" ref="AR12:AR75" si="3">COUNTIF(I12:AM12,"=БС")+COUNTIF(I12:AM12,"=Ар")</f>
        <v>0</v>
      </c>
      <c r="AS12" s="65">
        <f t="shared" ref="AS12:AS75" si="4">COUNTIF(I12:AM12,"=О")</f>
        <v>0</v>
      </c>
      <c r="AT12" s="65">
        <f t="shared" ref="AT12:AT75" si="5">COUNTIF(I12:AM12,"=Бл")</f>
        <v>0</v>
      </c>
      <c r="AU12" s="65">
        <f t="shared" ref="AU12:AU75" si="6">COUNTIF(I12:AM12,"=Нс")</f>
        <v>0</v>
      </c>
      <c r="AV12" s="65">
        <f t="shared" ref="AV12:AV75" si="7">COUNTIF(I12:AM12,"=П")</f>
        <v>0</v>
      </c>
      <c r="AW12" s="65">
        <f t="shared" ref="AW12:AW75" si="8">COUNTIF(I12:AM12,"=А")</f>
        <v>0</v>
      </c>
      <c r="AX12" s="65">
        <f t="shared" ref="AX12:AX75" si="9">COUNTIF(I12:AM12,"=К")</f>
        <v>3</v>
      </c>
      <c r="AY12" s="66">
        <f t="shared" ref="AY12:AY75" si="10">COUNTIF(I12:AM12,"=В")</f>
        <v>5</v>
      </c>
    </row>
    <row r="13" spans="1:63" s="51" customFormat="1" ht="24.75" customHeight="1" x14ac:dyDescent="0.25">
      <c r="A13" s="69">
        <v>3</v>
      </c>
      <c r="B13" s="70" t="s">
        <v>40</v>
      </c>
      <c r="C13" s="69" t="s">
        <v>49</v>
      </c>
      <c r="D13" s="70" t="s">
        <v>50</v>
      </c>
      <c r="E13" s="69" t="s">
        <v>51</v>
      </c>
      <c r="F13" s="71">
        <v>200000</v>
      </c>
      <c r="G13" s="72"/>
      <c r="H13" s="57" t="s">
        <v>7</v>
      </c>
      <c r="I13" s="259" t="s">
        <v>43</v>
      </c>
      <c r="J13" s="58">
        <v>8</v>
      </c>
      <c r="K13" s="58">
        <v>8</v>
      </c>
      <c r="L13" s="58">
        <v>8</v>
      </c>
      <c r="M13" s="58">
        <v>8</v>
      </c>
      <c r="N13" s="58">
        <v>8</v>
      </c>
      <c r="O13" s="58" t="s">
        <v>43</v>
      </c>
      <c r="P13" s="58" t="s">
        <v>43</v>
      </c>
      <c r="Q13" s="58">
        <v>8</v>
      </c>
      <c r="R13" s="58">
        <v>8</v>
      </c>
      <c r="S13" s="59">
        <v>8</v>
      </c>
      <c r="T13" s="59">
        <v>8</v>
      </c>
      <c r="U13" s="59">
        <v>8</v>
      </c>
      <c r="V13" s="58" t="s">
        <v>43</v>
      </c>
      <c r="W13" s="58" t="s">
        <v>43</v>
      </c>
      <c r="X13" s="58">
        <v>8</v>
      </c>
      <c r="Y13" s="58">
        <v>8</v>
      </c>
      <c r="Z13" s="58">
        <v>8</v>
      </c>
      <c r="AA13" s="58">
        <v>8</v>
      </c>
      <c r="AB13" s="58">
        <v>8</v>
      </c>
      <c r="AC13" s="58" t="s">
        <v>43</v>
      </c>
      <c r="AD13" s="58" t="s">
        <v>43</v>
      </c>
      <c r="AE13" s="58">
        <v>8</v>
      </c>
      <c r="AF13" s="58">
        <v>8</v>
      </c>
      <c r="AG13" s="58">
        <v>8</v>
      </c>
      <c r="AH13" s="58">
        <v>8</v>
      </c>
      <c r="AI13" s="58">
        <v>8</v>
      </c>
      <c r="AJ13" s="58" t="s">
        <v>43</v>
      </c>
      <c r="AK13" s="58" t="s">
        <v>43</v>
      </c>
      <c r="AL13" s="58">
        <v>8</v>
      </c>
      <c r="AM13" s="60">
        <v>8</v>
      </c>
      <c r="AN13" s="61">
        <f t="shared" si="1"/>
        <v>176</v>
      </c>
      <c r="AO13" s="62"/>
      <c r="AP13" s="63">
        <f t="shared" si="2"/>
        <v>22</v>
      </c>
      <c r="AQ13" s="64"/>
      <c r="AR13" s="65">
        <f t="shared" si="3"/>
        <v>0</v>
      </c>
      <c r="AS13" s="65">
        <f t="shared" si="4"/>
        <v>0</v>
      </c>
      <c r="AT13" s="65">
        <f t="shared" si="5"/>
        <v>0</v>
      </c>
      <c r="AU13" s="65">
        <f t="shared" si="6"/>
        <v>0</v>
      </c>
      <c r="AV13" s="65">
        <f t="shared" si="7"/>
        <v>0</v>
      </c>
      <c r="AW13" s="65">
        <f t="shared" si="8"/>
        <v>0</v>
      </c>
      <c r="AX13" s="65">
        <f t="shared" si="9"/>
        <v>0</v>
      </c>
      <c r="AY13" s="66">
        <f t="shared" si="10"/>
        <v>9</v>
      </c>
      <c r="AZ13" s="73"/>
      <c r="BA13" s="73"/>
    </row>
    <row r="14" spans="1:63" s="77" customFormat="1" ht="24.75" customHeight="1" x14ac:dyDescent="0.25">
      <c r="A14" s="52">
        <v>4</v>
      </c>
      <c r="B14" s="74" t="s">
        <v>40</v>
      </c>
      <c r="C14" s="74" t="s">
        <v>52</v>
      </c>
      <c r="D14" s="75" t="s">
        <v>53</v>
      </c>
      <c r="E14" s="52" t="s">
        <v>54</v>
      </c>
      <c r="F14" s="71">
        <v>350000</v>
      </c>
      <c r="G14" s="44"/>
      <c r="H14" s="57" t="s">
        <v>7</v>
      </c>
      <c r="I14" s="259" t="s">
        <v>43</v>
      </c>
      <c r="J14" s="58">
        <v>8</v>
      </c>
      <c r="K14" s="58">
        <v>8</v>
      </c>
      <c r="L14" s="58">
        <v>8</v>
      </c>
      <c r="M14" s="58">
        <v>8</v>
      </c>
      <c r="N14" s="58">
        <v>8</v>
      </c>
      <c r="O14" s="58" t="s">
        <v>43</v>
      </c>
      <c r="P14" s="58" t="s">
        <v>43</v>
      </c>
      <c r="Q14" s="58">
        <v>8</v>
      </c>
      <c r="R14" s="58">
        <v>8</v>
      </c>
      <c r="S14" s="59">
        <v>8</v>
      </c>
      <c r="T14" s="59">
        <v>8</v>
      </c>
      <c r="U14" s="59">
        <v>8</v>
      </c>
      <c r="V14" s="58" t="s">
        <v>43</v>
      </c>
      <c r="W14" s="58" t="s">
        <v>43</v>
      </c>
      <c r="X14" s="58">
        <v>8</v>
      </c>
      <c r="Y14" s="58">
        <v>8</v>
      </c>
      <c r="Z14" s="58">
        <v>8</v>
      </c>
      <c r="AA14" s="58">
        <v>8</v>
      </c>
      <c r="AB14" s="58">
        <v>8</v>
      </c>
      <c r="AC14" s="58" t="s">
        <v>43</v>
      </c>
      <c r="AD14" s="58" t="s">
        <v>43</v>
      </c>
      <c r="AE14" s="58">
        <v>8</v>
      </c>
      <c r="AF14" s="58">
        <v>8</v>
      </c>
      <c r="AG14" s="58">
        <v>8</v>
      </c>
      <c r="AH14" s="58">
        <v>8</v>
      </c>
      <c r="AI14" s="58">
        <v>8</v>
      </c>
      <c r="AJ14" s="58" t="s">
        <v>43</v>
      </c>
      <c r="AK14" s="58" t="s">
        <v>43</v>
      </c>
      <c r="AL14" s="58">
        <v>8</v>
      </c>
      <c r="AM14" s="60">
        <v>8</v>
      </c>
      <c r="AN14" s="61">
        <f t="shared" si="1"/>
        <v>176</v>
      </c>
      <c r="AO14" s="62"/>
      <c r="AP14" s="63">
        <f t="shared" si="2"/>
        <v>22</v>
      </c>
      <c r="AQ14" s="64"/>
      <c r="AR14" s="65">
        <f t="shared" si="3"/>
        <v>0</v>
      </c>
      <c r="AS14" s="65">
        <f t="shared" si="4"/>
        <v>0</v>
      </c>
      <c r="AT14" s="65">
        <f t="shared" si="5"/>
        <v>0</v>
      </c>
      <c r="AU14" s="65">
        <f t="shared" si="6"/>
        <v>0</v>
      </c>
      <c r="AV14" s="65">
        <f t="shared" si="7"/>
        <v>0</v>
      </c>
      <c r="AW14" s="65">
        <f t="shared" si="8"/>
        <v>0</v>
      </c>
      <c r="AX14" s="65">
        <f t="shared" si="9"/>
        <v>0</v>
      </c>
      <c r="AY14" s="66">
        <f t="shared" si="10"/>
        <v>9</v>
      </c>
      <c r="AZ14" s="76"/>
      <c r="BA14" s="76"/>
    </row>
    <row r="15" spans="1:63" s="77" customFormat="1" ht="24.75" customHeight="1" x14ac:dyDescent="0.25">
      <c r="A15" s="52"/>
      <c r="B15" s="74" t="s">
        <v>55</v>
      </c>
      <c r="C15" s="74" t="s">
        <v>56</v>
      </c>
      <c r="D15" s="78" t="s">
        <v>57</v>
      </c>
      <c r="E15" s="52" t="s">
        <v>58</v>
      </c>
      <c r="F15" s="79">
        <v>100000</v>
      </c>
      <c r="G15" s="44"/>
      <c r="H15" s="57" t="s">
        <v>7</v>
      </c>
      <c r="I15" s="259" t="s">
        <v>43</v>
      </c>
      <c r="J15" s="58">
        <v>8</v>
      </c>
      <c r="K15" s="58">
        <v>8</v>
      </c>
      <c r="L15" s="58">
        <v>8</v>
      </c>
      <c r="M15" s="58">
        <v>8</v>
      </c>
      <c r="N15" s="58">
        <v>8</v>
      </c>
      <c r="O15" s="58" t="s">
        <v>43</v>
      </c>
      <c r="P15" s="58" t="s">
        <v>43</v>
      </c>
      <c r="Q15" s="58">
        <v>8</v>
      </c>
      <c r="R15" s="58">
        <v>8</v>
      </c>
      <c r="S15" s="59">
        <v>8</v>
      </c>
      <c r="T15" s="59">
        <v>8</v>
      </c>
      <c r="U15" s="59">
        <v>8</v>
      </c>
      <c r="V15" s="58" t="s">
        <v>43</v>
      </c>
      <c r="W15" s="58" t="s">
        <v>43</v>
      </c>
      <c r="X15" s="58">
        <v>8</v>
      </c>
      <c r="Y15" s="58">
        <v>8</v>
      </c>
      <c r="Z15" s="58">
        <v>8</v>
      </c>
      <c r="AA15" s="58">
        <v>8</v>
      </c>
      <c r="AB15" s="58">
        <v>8</v>
      </c>
      <c r="AC15" s="58" t="s">
        <v>43</v>
      </c>
      <c r="AD15" s="58" t="s">
        <v>43</v>
      </c>
      <c r="AE15" s="58">
        <v>8</v>
      </c>
      <c r="AF15" s="58">
        <v>8</v>
      </c>
      <c r="AG15" s="58">
        <v>8</v>
      </c>
      <c r="AH15" s="58">
        <v>8</v>
      </c>
      <c r="AI15" s="58">
        <v>8</v>
      </c>
      <c r="AJ15" s="58" t="s">
        <v>43</v>
      </c>
      <c r="AK15" s="58" t="s">
        <v>43</v>
      </c>
      <c r="AL15" s="58">
        <v>8</v>
      </c>
      <c r="AM15" s="60">
        <v>8</v>
      </c>
      <c r="AN15" s="61">
        <f t="shared" si="1"/>
        <v>176</v>
      </c>
      <c r="AO15" s="68"/>
      <c r="AP15" s="63">
        <f t="shared" si="2"/>
        <v>22</v>
      </c>
      <c r="AQ15" s="64"/>
      <c r="AR15" s="65">
        <f t="shared" si="3"/>
        <v>0</v>
      </c>
      <c r="AS15" s="65">
        <f t="shared" si="4"/>
        <v>0</v>
      </c>
      <c r="AT15" s="65">
        <f t="shared" si="5"/>
        <v>0</v>
      </c>
      <c r="AU15" s="65">
        <f t="shared" si="6"/>
        <v>0</v>
      </c>
      <c r="AV15" s="65">
        <f t="shared" si="7"/>
        <v>0</v>
      </c>
      <c r="AW15" s="65">
        <f t="shared" si="8"/>
        <v>0</v>
      </c>
      <c r="AX15" s="65">
        <f t="shared" si="9"/>
        <v>0</v>
      </c>
      <c r="AY15" s="66">
        <f t="shared" si="10"/>
        <v>9</v>
      </c>
      <c r="AZ15" s="76"/>
      <c r="BA15" s="76"/>
    </row>
    <row r="16" spans="1:63" s="90" customFormat="1" ht="23.25" customHeight="1" x14ac:dyDescent="0.2">
      <c r="A16" s="80"/>
      <c r="B16" s="81" t="s">
        <v>59</v>
      </c>
      <c r="C16" s="81" t="s">
        <v>60</v>
      </c>
      <c r="D16" s="82" t="s">
        <v>61</v>
      </c>
      <c r="E16" s="80" t="s">
        <v>62</v>
      </c>
      <c r="F16" s="83">
        <v>480</v>
      </c>
      <c r="G16" s="84" t="s">
        <v>63</v>
      </c>
      <c r="H16" s="85" t="s">
        <v>64</v>
      </c>
      <c r="I16" s="259" t="s">
        <v>43</v>
      </c>
      <c r="J16" s="58">
        <v>8</v>
      </c>
      <c r="K16" s="58" t="s">
        <v>44</v>
      </c>
      <c r="L16" s="58">
        <v>8</v>
      </c>
      <c r="M16" s="58">
        <v>8</v>
      </c>
      <c r="N16" s="58">
        <v>8</v>
      </c>
      <c r="O16" s="58" t="s">
        <v>43</v>
      </c>
      <c r="P16" s="58" t="s">
        <v>43</v>
      </c>
      <c r="Q16" s="58">
        <v>8</v>
      </c>
      <c r="R16" s="58" t="s">
        <v>65</v>
      </c>
      <c r="S16" s="59">
        <v>8</v>
      </c>
      <c r="T16" s="59" t="s">
        <v>65</v>
      </c>
      <c r="U16" s="59" t="s">
        <v>44</v>
      </c>
      <c r="V16" s="58" t="s">
        <v>43</v>
      </c>
      <c r="W16" s="58" t="s">
        <v>43</v>
      </c>
      <c r="X16" s="58">
        <v>8</v>
      </c>
      <c r="Y16" s="58" t="s">
        <v>65</v>
      </c>
      <c r="Z16" s="58">
        <v>8</v>
      </c>
      <c r="AA16" s="58" t="s">
        <v>44</v>
      </c>
      <c r="AB16" s="58">
        <v>8</v>
      </c>
      <c r="AC16" s="58" t="s">
        <v>44</v>
      </c>
      <c r="AD16" s="58" t="s">
        <v>44</v>
      </c>
      <c r="AE16" s="58">
        <v>8</v>
      </c>
      <c r="AF16" s="58" t="s">
        <v>44</v>
      </c>
      <c r="AG16" s="58">
        <v>8</v>
      </c>
      <c r="AH16" s="58">
        <v>8</v>
      </c>
      <c r="AI16" s="58">
        <v>8</v>
      </c>
      <c r="AJ16" s="58" t="s">
        <v>44</v>
      </c>
      <c r="AK16" s="58" t="s">
        <v>44</v>
      </c>
      <c r="AL16" s="58">
        <v>8</v>
      </c>
      <c r="AM16" s="60">
        <v>8</v>
      </c>
      <c r="AN16" s="61">
        <f t="shared" si="1"/>
        <v>120</v>
      </c>
      <c r="AO16" s="86"/>
      <c r="AP16" s="63">
        <f t="shared" si="2"/>
        <v>23</v>
      </c>
      <c r="AQ16" s="87"/>
      <c r="AR16" s="65">
        <f t="shared" si="3"/>
        <v>0</v>
      </c>
      <c r="AS16" s="65">
        <f t="shared" si="4"/>
        <v>3</v>
      </c>
      <c r="AT16" s="65">
        <f t="shared" si="5"/>
        <v>0</v>
      </c>
      <c r="AU16" s="65">
        <f t="shared" si="6"/>
        <v>0</v>
      </c>
      <c r="AV16" s="65">
        <f t="shared" si="7"/>
        <v>0</v>
      </c>
      <c r="AW16" s="65">
        <f t="shared" si="8"/>
        <v>0</v>
      </c>
      <c r="AX16" s="65">
        <f t="shared" si="9"/>
        <v>8</v>
      </c>
      <c r="AY16" s="66">
        <f t="shared" si="10"/>
        <v>5</v>
      </c>
      <c r="AZ16" s="88"/>
      <c r="BA16" s="88"/>
      <c r="BB16" s="89"/>
      <c r="BC16" s="89"/>
      <c r="BD16" s="89"/>
    </row>
    <row r="17" spans="1:56" s="90" customFormat="1" ht="25.5" customHeight="1" x14ac:dyDescent="0.2">
      <c r="A17" s="80"/>
      <c r="B17" s="81" t="s">
        <v>59</v>
      </c>
      <c r="C17" s="81" t="s">
        <v>60</v>
      </c>
      <c r="D17" s="82" t="s">
        <v>61</v>
      </c>
      <c r="E17" s="80" t="s">
        <v>62</v>
      </c>
      <c r="F17" s="83">
        <v>480</v>
      </c>
      <c r="G17" s="84" t="s">
        <v>66</v>
      </c>
      <c r="H17" s="85" t="s">
        <v>64</v>
      </c>
      <c r="I17" s="26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2"/>
      <c r="AN17" s="61">
        <f t="shared" si="1"/>
        <v>0</v>
      </c>
      <c r="AO17" s="86"/>
      <c r="AP17" s="63">
        <f t="shared" si="2"/>
        <v>0</v>
      </c>
      <c r="AQ17" s="87"/>
      <c r="AR17" s="65">
        <f t="shared" si="3"/>
        <v>0</v>
      </c>
      <c r="AS17" s="65">
        <f t="shared" si="4"/>
        <v>0</v>
      </c>
      <c r="AT17" s="65">
        <f t="shared" si="5"/>
        <v>0</v>
      </c>
      <c r="AU17" s="65">
        <f t="shared" si="6"/>
        <v>0</v>
      </c>
      <c r="AV17" s="65">
        <f t="shared" si="7"/>
        <v>0</v>
      </c>
      <c r="AW17" s="65">
        <f t="shared" si="8"/>
        <v>0</v>
      </c>
      <c r="AX17" s="65">
        <f t="shared" si="9"/>
        <v>0</v>
      </c>
      <c r="AY17" s="66">
        <f t="shared" si="10"/>
        <v>0</v>
      </c>
      <c r="AZ17" s="88"/>
      <c r="BA17" s="88"/>
      <c r="BB17" s="89"/>
      <c r="BC17" s="89"/>
      <c r="BD17" s="89"/>
    </row>
    <row r="18" spans="1:56" s="90" customFormat="1" ht="27" customHeight="1" x14ac:dyDescent="0.2">
      <c r="A18" s="80"/>
      <c r="B18" s="81" t="s">
        <v>59</v>
      </c>
      <c r="C18" s="81" t="s">
        <v>46</v>
      </c>
      <c r="D18" s="82" t="s">
        <v>67</v>
      </c>
      <c r="E18" s="80" t="s">
        <v>68</v>
      </c>
      <c r="F18" s="83">
        <v>480</v>
      </c>
      <c r="G18" s="84" t="s">
        <v>63</v>
      </c>
      <c r="H18" s="85" t="s">
        <v>69</v>
      </c>
      <c r="I18" s="261"/>
      <c r="J18" s="93"/>
      <c r="K18" s="93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5"/>
      <c r="AN18" s="61">
        <f t="shared" si="1"/>
        <v>0</v>
      </c>
      <c r="AO18" s="96"/>
      <c r="AP18" s="63">
        <f t="shared" si="2"/>
        <v>0</v>
      </c>
      <c r="AQ18" s="87"/>
      <c r="AR18" s="65">
        <f t="shared" si="3"/>
        <v>0</v>
      </c>
      <c r="AS18" s="65">
        <f t="shared" si="4"/>
        <v>0</v>
      </c>
      <c r="AT18" s="65">
        <f t="shared" si="5"/>
        <v>0</v>
      </c>
      <c r="AU18" s="65">
        <f t="shared" si="6"/>
        <v>0</v>
      </c>
      <c r="AV18" s="65">
        <f t="shared" si="7"/>
        <v>0</v>
      </c>
      <c r="AW18" s="65">
        <f t="shared" si="8"/>
        <v>0</v>
      </c>
      <c r="AX18" s="65">
        <f t="shared" si="9"/>
        <v>0</v>
      </c>
      <c r="AY18" s="66">
        <f t="shared" si="10"/>
        <v>0</v>
      </c>
      <c r="AZ18" s="88"/>
      <c r="BA18" s="88"/>
      <c r="BB18" s="89"/>
      <c r="BC18" s="89"/>
      <c r="BD18" s="89"/>
    </row>
    <row r="19" spans="1:56" s="90" customFormat="1" ht="23.25" customHeight="1" x14ac:dyDescent="0.2">
      <c r="A19" s="80"/>
      <c r="B19" s="81" t="s">
        <v>59</v>
      </c>
      <c r="C19" s="81" t="s">
        <v>46</v>
      </c>
      <c r="D19" s="82" t="s">
        <v>67</v>
      </c>
      <c r="E19" s="80" t="s">
        <v>68</v>
      </c>
      <c r="F19" s="83">
        <v>480</v>
      </c>
      <c r="G19" s="84" t="s">
        <v>66</v>
      </c>
      <c r="H19" s="85" t="s">
        <v>69</v>
      </c>
      <c r="I19" s="261"/>
      <c r="J19" s="93"/>
      <c r="K19" s="93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5"/>
      <c r="AN19" s="61">
        <f t="shared" si="1"/>
        <v>0</v>
      </c>
      <c r="AO19" s="96"/>
      <c r="AP19" s="63">
        <f t="shared" si="2"/>
        <v>0</v>
      </c>
      <c r="AQ19" s="87"/>
      <c r="AR19" s="65">
        <f t="shared" si="3"/>
        <v>0</v>
      </c>
      <c r="AS19" s="65">
        <f t="shared" si="4"/>
        <v>0</v>
      </c>
      <c r="AT19" s="65">
        <f t="shared" si="5"/>
        <v>0</v>
      </c>
      <c r="AU19" s="65">
        <f t="shared" si="6"/>
        <v>0</v>
      </c>
      <c r="AV19" s="65">
        <f t="shared" si="7"/>
        <v>0</v>
      </c>
      <c r="AW19" s="65">
        <f t="shared" si="8"/>
        <v>0</v>
      </c>
      <c r="AX19" s="65">
        <f t="shared" si="9"/>
        <v>0</v>
      </c>
      <c r="AY19" s="66">
        <f t="shared" si="10"/>
        <v>0</v>
      </c>
      <c r="AZ19" s="88"/>
      <c r="BA19" s="88"/>
      <c r="BB19" s="89"/>
      <c r="BC19" s="89"/>
      <c r="BD19" s="89"/>
    </row>
    <row r="20" spans="1:56" s="77" customFormat="1" ht="18" customHeight="1" x14ac:dyDescent="0.25">
      <c r="A20" s="52"/>
      <c r="B20" s="75" t="s">
        <v>70</v>
      </c>
      <c r="C20" s="52" t="s">
        <v>71</v>
      </c>
      <c r="D20" s="75" t="s">
        <v>72</v>
      </c>
      <c r="E20" s="52" t="s">
        <v>73</v>
      </c>
      <c r="F20" s="79">
        <v>80000</v>
      </c>
      <c r="G20" s="44"/>
      <c r="H20" s="97" t="s">
        <v>7</v>
      </c>
      <c r="I20" s="262"/>
      <c r="J20" s="98"/>
      <c r="K20" s="58"/>
      <c r="L20" s="58"/>
      <c r="M20" s="58"/>
      <c r="N20" s="58"/>
      <c r="O20" s="58"/>
      <c r="P20" s="58"/>
      <c r="Q20" s="58"/>
      <c r="R20" s="58"/>
      <c r="S20" s="59"/>
      <c r="T20" s="59"/>
      <c r="U20" s="58"/>
      <c r="V20" s="59"/>
      <c r="W20" s="59"/>
      <c r="X20" s="59"/>
      <c r="Y20" s="59"/>
      <c r="Z20" s="59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60"/>
      <c r="AN20" s="61">
        <f t="shared" si="1"/>
        <v>0</v>
      </c>
      <c r="AO20" s="62"/>
      <c r="AP20" s="63">
        <f t="shared" si="2"/>
        <v>0</v>
      </c>
      <c r="AQ20" s="64"/>
      <c r="AR20" s="65">
        <f t="shared" si="3"/>
        <v>0</v>
      </c>
      <c r="AS20" s="65">
        <f t="shared" si="4"/>
        <v>0</v>
      </c>
      <c r="AT20" s="65">
        <f t="shared" si="5"/>
        <v>0</v>
      </c>
      <c r="AU20" s="65">
        <f t="shared" si="6"/>
        <v>0</v>
      </c>
      <c r="AV20" s="65">
        <f t="shared" si="7"/>
        <v>0</v>
      </c>
      <c r="AW20" s="65">
        <f t="shared" si="8"/>
        <v>0</v>
      </c>
      <c r="AX20" s="65">
        <f t="shared" si="9"/>
        <v>0</v>
      </c>
      <c r="AY20" s="66">
        <f t="shared" si="10"/>
        <v>0</v>
      </c>
    </row>
    <row r="21" spans="1:56" s="77" customFormat="1" ht="27.75" customHeight="1" x14ac:dyDescent="0.25">
      <c r="A21" s="52"/>
      <c r="B21" s="74" t="s">
        <v>59</v>
      </c>
      <c r="C21" s="74" t="s">
        <v>74</v>
      </c>
      <c r="D21" s="75" t="s">
        <v>57</v>
      </c>
      <c r="E21" s="52" t="s">
        <v>75</v>
      </c>
      <c r="F21" s="79">
        <v>50000</v>
      </c>
      <c r="G21" s="44"/>
      <c r="H21" s="97" t="s">
        <v>7</v>
      </c>
      <c r="I21" s="263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100"/>
      <c r="AN21" s="61">
        <f t="shared" si="1"/>
        <v>0</v>
      </c>
      <c r="AO21" s="101"/>
      <c r="AP21" s="63">
        <f t="shared" si="2"/>
        <v>0</v>
      </c>
      <c r="AQ21" s="102"/>
      <c r="AR21" s="65">
        <f t="shared" si="3"/>
        <v>0</v>
      </c>
      <c r="AS21" s="65">
        <f t="shared" si="4"/>
        <v>0</v>
      </c>
      <c r="AT21" s="65">
        <f t="shared" si="5"/>
        <v>0</v>
      </c>
      <c r="AU21" s="65">
        <f t="shared" si="6"/>
        <v>0</v>
      </c>
      <c r="AV21" s="65">
        <f t="shared" si="7"/>
        <v>0</v>
      </c>
      <c r="AW21" s="65">
        <f t="shared" si="8"/>
        <v>0</v>
      </c>
      <c r="AX21" s="65">
        <f t="shared" si="9"/>
        <v>0</v>
      </c>
      <c r="AY21" s="66">
        <f t="shared" si="10"/>
        <v>0</v>
      </c>
      <c r="AZ21" s="76"/>
      <c r="BA21" s="76"/>
    </row>
    <row r="22" spans="1:56" s="77" customFormat="1" ht="21.75" customHeight="1" x14ac:dyDescent="0.25">
      <c r="A22" s="52"/>
      <c r="B22" s="74" t="s">
        <v>59</v>
      </c>
      <c r="C22" s="74" t="s">
        <v>46</v>
      </c>
      <c r="D22" s="75" t="s">
        <v>76</v>
      </c>
      <c r="E22" s="52" t="s">
        <v>77</v>
      </c>
      <c r="F22" s="79">
        <v>150000</v>
      </c>
      <c r="G22" s="44"/>
      <c r="H22" s="97" t="s">
        <v>7</v>
      </c>
      <c r="I22" s="262"/>
      <c r="J22" s="98"/>
      <c r="K22" s="58"/>
      <c r="L22" s="58"/>
      <c r="M22" s="58"/>
      <c r="N22" s="58"/>
      <c r="O22" s="58"/>
      <c r="P22" s="58"/>
      <c r="Q22" s="58"/>
      <c r="R22" s="58"/>
      <c r="S22" s="59"/>
      <c r="T22" s="59"/>
      <c r="U22" s="59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60"/>
      <c r="AN22" s="61">
        <f t="shared" si="1"/>
        <v>0</v>
      </c>
      <c r="AO22" s="62"/>
      <c r="AP22" s="63">
        <f t="shared" si="2"/>
        <v>0</v>
      </c>
      <c r="AQ22" s="64"/>
      <c r="AR22" s="65">
        <f t="shared" si="3"/>
        <v>0</v>
      </c>
      <c r="AS22" s="65">
        <f t="shared" si="4"/>
        <v>0</v>
      </c>
      <c r="AT22" s="65">
        <f t="shared" si="5"/>
        <v>0</v>
      </c>
      <c r="AU22" s="65">
        <f t="shared" si="6"/>
        <v>0</v>
      </c>
      <c r="AV22" s="65">
        <f t="shared" si="7"/>
        <v>0</v>
      </c>
      <c r="AW22" s="65">
        <f t="shared" si="8"/>
        <v>0</v>
      </c>
      <c r="AX22" s="65">
        <f t="shared" si="9"/>
        <v>0</v>
      </c>
      <c r="AY22" s="66">
        <f t="shared" si="10"/>
        <v>0</v>
      </c>
      <c r="AZ22" s="76"/>
      <c r="BA22" s="76"/>
    </row>
    <row r="23" spans="1:56" s="77" customFormat="1" ht="25.5" customHeight="1" x14ac:dyDescent="0.25">
      <c r="A23" s="52"/>
      <c r="B23" s="75" t="s">
        <v>40</v>
      </c>
      <c r="C23" s="75" t="s">
        <v>78</v>
      </c>
      <c r="D23" s="75" t="s">
        <v>79</v>
      </c>
      <c r="E23" s="75" t="s">
        <v>80</v>
      </c>
      <c r="F23" s="79">
        <v>300000</v>
      </c>
      <c r="G23" s="44"/>
      <c r="H23" s="97" t="s">
        <v>7</v>
      </c>
      <c r="I23" s="259"/>
      <c r="J23" s="58"/>
      <c r="K23" s="58"/>
      <c r="L23" s="58"/>
      <c r="M23" s="58"/>
      <c r="N23" s="58"/>
      <c r="O23" s="58"/>
      <c r="P23" s="58"/>
      <c r="Q23" s="58"/>
      <c r="R23" s="58"/>
      <c r="S23" s="59"/>
      <c r="T23" s="59"/>
      <c r="U23" s="59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60"/>
      <c r="AN23" s="61">
        <f t="shared" si="1"/>
        <v>0</v>
      </c>
      <c r="AO23" s="62"/>
      <c r="AP23" s="63">
        <f t="shared" si="2"/>
        <v>0</v>
      </c>
      <c r="AQ23" s="64"/>
      <c r="AR23" s="65">
        <f t="shared" si="3"/>
        <v>0</v>
      </c>
      <c r="AS23" s="65">
        <f t="shared" si="4"/>
        <v>0</v>
      </c>
      <c r="AT23" s="65">
        <f t="shared" si="5"/>
        <v>0</v>
      </c>
      <c r="AU23" s="65">
        <f t="shared" si="6"/>
        <v>0</v>
      </c>
      <c r="AV23" s="65">
        <f t="shared" si="7"/>
        <v>0</v>
      </c>
      <c r="AW23" s="65">
        <f t="shared" si="8"/>
        <v>0</v>
      </c>
      <c r="AX23" s="65">
        <f t="shared" si="9"/>
        <v>0</v>
      </c>
      <c r="AY23" s="66">
        <f t="shared" si="10"/>
        <v>0</v>
      </c>
    </row>
    <row r="24" spans="1:56" s="90" customFormat="1" ht="22.5" customHeight="1" x14ac:dyDescent="0.25">
      <c r="A24" s="80"/>
      <c r="B24" s="81" t="s">
        <v>59</v>
      </c>
      <c r="C24" s="81" t="s">
        <v>46</v>
      </c>
      <c r="D24" s="82" t="s">
        <v>81</v>
      </c>
      <c r="E24" s="82" t="s">
        <v>82</v>
      </c>
      <c r="F24" s="103">
        <v>339</v>
      </c>
      <c r="G24" s="104" t="s">
        <v>63</v>
      </c>
      <c r="H24" s="105" t="s">
        <v>69</v>
      </c>
      <c r="I24" s="261"/>
      <c r="J24" s="93"/>
      <c r="K24" s="93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5"/>
      <c r="AN24" s="61">
        <f t="shared" si="1"/>
        <v>0</v>
      </c>
      <c r="AO24" s="96"/>
      <c r="AP24" s="63">
        <f t="shared" si="2"/>
        <v>0</v>
      </c>
      <c r="AQ24" s="87"/>
      <c r="AR24" s="65">
        <f t="shared" si="3"/>
        <v>0</v>
      </c>
      <c r="AS24" s="65">
        <f t="shared" si="4"/>
        <v>0</v>
      </c>
      <c r="AT24" s="65">
        <f t="shared" si="5"/>
        <v>0</v>
      </c>
      <c r="AU24" s="65">
        <f t="shared" si="6"/>
        <v>0</v>
      </c>
      <c r="AV24" s="65">
        <f t="shared" si="7"/>
        <v>0</v>
      </c>
      <c r="AW24" s="65">
        <f t="shared" si="8"/>
        <v>0</v>
      </c>
      <c r="AX24" s="65">
        <f t="shared" si="9"/>
        <v>0</v>
      </c>
      <c r="AY24" s="66">
        <f t="shared" si="10"/>
        <v>0</v>
      </c>
    </row>
    <row r="25" spans="1:56" s="90" customFormat="1" ht="22.5" customHeight="1" x14ac:dyDescent="0.25">
      <c r="A25" s="80"/>
      <c r="B25" s="81" t="s">
        <v>59</v>
      </c>
      <c r="C25" s="81" t="s">
        <v>46</v>
      </c>
      <c r="D25" s="82" t="s">
        <v>81</v>
      </c>
      <c r="E25" s="82" t="s">
        <v>82</v>
      </c>
      <c r="F25" s="103">
        <v>339</v>
      </c>
      <c r="G25" s="104" t="s">
        <v>66</v>
      </c>
      <c r="H25" s="105" t="s">
        <v>69</v>
      </c>
      <c r="I25" s="261"/>
      <c r="J25" s="93"/>
      <c r="K25" s="93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5"/>
      <c r="AN25" s="61">
        <f t="shared" si="1"/>
        <v>0</v>
      </c>
      <c r="AO25" s="96"/>
      <c r="AP25" s="63">
        <f t="shared" si="2"/>
        <v>0</v>
      </c>
      <c r="AQ25" s="87"/>
      <c r="AR25" s="65">
        <f t="shared" si="3"/>
        <v>0</v>
      </c>
      <c r="AS25" s="65">
        <f t="shared" si="4"/>
        <v>0</v>
      </c>
      <c r="AT25" s="65">
        <f t="shared" si="5"/>
        <v>0</v>
      </c>
      <c r="AU25" s="65">
        <f t="shared" si="6"/>
        <v>0</v>
      </c>
      <c r="AV25" s="65">
        <f t="shared" si="7"/>
        <v>0</v>
      </c>
      <c r="AW25" s="65">
        <f t="shared" si="8"/>
        <v>0</v>
      </c>
      <c r="AX25" s="65">
        <f t="shared" si="9"/>
        <v>0</v>
      </c>
      <c r="AY25" s="66">
        <f t="shared" si="10"/>
        <v>0</v>
      </c>
    </row>
    <row r="26" spans="1:56" s="77" customFormat="1" ht="24.75" customHeight="1" x14ac:dyDescent="0.25">
      <c r="A26" s="52"/>
      <c r="B26" s="74" t="s">
        <v>83</v>
      </c>
      <c r="C26" s="74" t="s">
        <v>60</v>
      </c>
      <c r="D26" s="78" t="s">
        <v>84</v>
      </c>
      <c r="E26" s="52" t="s">
        <v>85</v>
      </c>
      <c r="F26" s="79">
        <v>80000</v>
      </c>
      <c r="G26" s="44"/>
      <c r="H26" s="106" t="s">
        <v>7</v>
      </c>
      <c r="I26" s="259"/>
      <c r="J26" s="58"/>
      <c r="K26" s="58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107"/>
      <c r="AL26" s="107"/>
      <c r="AM26" s="108"/>
      <c r="AN26" s="61">
        <f t="shared" si="1"/>
        <v>0</v>
      </c>
      <c r="AO26" s="109"/>
      <c r="AP26" s="63">
        <f t="shared" si="2"/>
        <v>0</v>
      </c>
      <c r="AQ26" s="64"/>
      <c r="AR26" s="65">
        <f t="shared" si="3"/>
        <v>0</v>
      </c>
      <c r="AS26" s="65">
        <f t="shared" si="4"/>
        <v>0</v>
      </c>
      <c r="AT26" s="65">
        <f t="shared" si="5"/>
        <v>0</v>
      </c>
      <c r="AU26" s="65">
        <f t="shared" si="6"/>
        <v>0</v>
      </c>
      <c r="AV26" s="65">
        <f t="shared" si="7"/>
        <v>0</v>
      </c>
      <c r="AW26" s="65">
        <f t="shared" si="8"/>
        <v>0</v>
      </c>
      <c r="AX26" s="65">
        <f t="shared" si="9"/>
        <v>0</v>
      </c>
      <c r="AY26" s="66">
        <f t="shared" si="10"/>
        <v>0</v>
      </c>
      <c r="AZ26" s="76"/>
      <c r="BA26" s="76"/>
    </row>
    <row r="27" spans="1:56" s="90" customFormat="1" ht="24.75" customHeight="1" x14ac:dyDescent="0.25">
      <c r="A27" s="80"/>
      <c r="B27" s="81" t="s">
        <v>86</v>
      </c>
      <c r="C27" s="81" t="s">
        <v>87</v>
      </c>
      <c r="D27" s="110" t="s">
        <v>67</v>
      </c>
      <c r="E27" s="80" t="s">
        <v>88</v>
      </c>
      <c r="F27" s="103">
        <v>400</v>
      </c>
      <c r="G27" s="104" t="s">
        <v>63</v>
      </c>
      <c r="H27" s="111" t="s">
        <v>89</v>
      </c>
      <c r="I27" s="260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2"/>
      <c r="AN27" s="61">
        <f t="shared" si="1"/>
        <v>0</v>
      </c>
      <c r="AO27" s="86"/>
      <c r="AP27" s="63">
        <f t="shared" si="2"/>
        <v>0</v>
      </c>
      <c r="AQ27" s="112"/>
      <c r="AR27" s="65">
        <f t="shared" si="3"/>
        <v>0</v>
      </c>
      <c r="AS27" s="65">
        <f t="shared" si="4"/>
        <v>0</v>
      </c>
      <c r="AT27" s="65">
        <f t="shared" si="5"/>
        <v>0</v>
      </c>
      <c r="AU27" s="65">
        <f t="shared" si="6"/>
        <v>0</v>
      </c>
      <c r="AV27" s="65">
        <f t="shared" si="7"/>
        <v>0</v>
      </c>
      <c r="AW27" s="65">
        <f t="shared" si="8"/>
        <v>0</v>
      </c>
      <c r="AX27" s="65">
        <f t="shared" si="9"/>
        <v>0</v>
      </c>
      <c r="AY27" s="66">
        <f t="shared" si="10"/>
        <v>0</v>
      </c>
      <c r="AZ27" s="113"/>
      <c r="BA27" s="113"/>
    </row>
    <row r="28" spans="1:56" s="90" customFormat="1" ht="24.75" customHeight="1" x14ac:dyDescent="0.25">
      <c r="A28" s="80"/>
      <c r="B28" s="81" t="s">
        <v>86</v>
      </c>
      <c r="C28" s="81" t="s">
        <v>87</v>
      </c>
      <c r="D28" s="110" t="s">
        <v>67</v>
      </c>
      <c r="E28" s="80" t="s">
        <v>88</v>
      </c>
      <c r="F28" s="103">
        <v>400</v>
      </c>
      <c r="G28" s="104" t="s">
        <v>66</v>
      </c>
      <c r="H28" s="111" t="s">
        <v>89</v>
      </c>
      <c r="I28" s="260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2"/>
      <c r="AN28" s="61">
        <f t="shared" si="1"/>
        <v>0</v>
      </c>
      <c r="AO28" s="86"/>
      <c r="AP28" s="63">
        <f t="shared" si="2"/>
        <v>0</v>
      </c>
      <c r="AQ28" s="112"/>
      <c r="AR28" s="65">
        <f t="shared" si="3"/>
        <v>0</v>
      </c>
      <c r="AS28" s="65">
        <f t="shared" si="4"/>
        <v>0</v>
      </c>
      <c r="AT28" s="65">
        <f t="shared" si="5"/>
        <v>0</v>
      </c>
      <c r="AU28" s="65">
        <f t="shared" si="6"/>
        <v>0</v>
      </c>
      <c r="AV28" s="65">
        <f t="shared" si="7"/>
        <v>0</v>
      </c>
      <c r="AW28" s="65">
        <f t="shared" si="8"/>
        <v>0</v>
      </c>
      <c r="AX28" s="65">
        <f t="shared" si="9"/>
        <v>0</v>
      </c>
      <c r="AY28" s="66">
        <f t="shared" si="10"/>
        <v>0</v>
      </c>
      <c r="AZ28" s="113"/>
      <c r="BA28" s="113"/>
    </row>
    <row r="29" spans="1:56" s="77" customFormat="1" ht="24.75" customHeight="1" x14ac:dyDescent="0.25">
      <c r="A29" s="52"/>
      <c r="B29" s="74" t="s">
        <v>55</v>
      </c>
      <c r="C29" s="74" t="s">
        <v>56</v>
      </c>
      <c r="D29" s="78" t="s">
        <v>90</v>
      </c>
      <c r="E29" s="52" t="s">
        <v>91</v>
      </c>
      <c r="F29" s="79">
        <v>25000</v>
      </c>
      <c r="G29" s="44"/>
      <c r="H29" s="106" t="s">
        <v>7</v>
      </c>
      <c r="I29" s="259"/>
      <c r="J29" s="58"/>
      <c r="K29" s="5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114"/>
      <c r="AN29" s="61">
        <f t="shared" si="1"/>
        <v>0</v>
      </c>
      <c r="AO29" s="68"/>
      <c r="AP29" s="63">
        <f t="shared" si="2"/>
        <v>0</v>
      </c>
      <c r="AQ29" s="64"/>
      <c r="AR29" s="65">
        <f t="shared" si="3"/>
        <v>0</v>
      </c>
      <c r="AS29" s="65">
        <f t="shared" si="4"/>
        <v>0</v>
      </c>
      <c r="AT29" s="65">
        <f t="shared" si="5"/>
        <v>0</v>
      </c>
      <c r="AU29" s="65">
        <f t="shared" si="6"/>
        <v>0</v>
      </c>
      <c r="AV29" s="65">
        <f t="shared" si="7"/>
        <v>0</v>
      </c>
      <c r="AW29" s="65">
        <f t="shared" si="8"/>
        <v>0</v>
      </c>
      <c r="AX29" s="65">
        <f t="shared" si="9"/>
        <v>0</v>
      </c>
      <c r="AY29" s="66">
        <f t="shared" si="10"/>
        <v>0</v>
      </c>
      <c r="AZ29" s="76"/>
      <c r="BA29" s="76"/>
    </row>
    <row r="30" spans="1:56" s="77" customFormat="1" ht="24.75" customHeight="1" x14ac:dyDescent="0.25">
      <c r="A30" s="52"/>
      <c r="B30" s="75" t="s">
        <v>70</v>
      </c>
      <c r="C30" s="52" t="s">
        <v>71</v>
      </c>
      <c r="D30" s="78" t="s">
        <v>90</v>
      </c>
      <c r="E30" s="115" t="s">
        <v>92</v>
      </c>
      <c r="F30" s="79">
        <v>48000</v>
      </c>
      <c r="G30" s="44"/>
      <c r="H30" s="106" t="s">
        <v>7</v>
      </c>
      <c r="I30" s="262"/>
      <c r="J30" s="98"/>
      <c r="K30" s="58"/>
      <c r="L30" s="58"/>
      <c r="M30" s="58"/>
      <c r="N30" s="58"/>
      <c r="O30" s="58"/>
      <c r="P30" s="58"/>
      <c r="Q30" s="58"/>
      <c r="R30" s="58"/>
      <c r="S30" s="59"/>
      <c r="T30" s="59"/>
      <c r="U30" s="58"/>
      <c r="V30" s="59"/>
      <c r="W30" s="59"/>
      <c r="X30" s="59"/>
      <c r="Y30" s="59"/>
      <c r="Z30" s="59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60"/>
      <c r="AN30" s="61">
        <f t="shared" si="1"/>
        <v>0</v>
      </c>
      <c r="AO30" s="62"/>
      <c r="AP30" s="63">
        <f t="shared" si="2"/>
        <v>0</v>
      </c>
      <c r="AQ30" s="64"/>
      <c r="AR30" s="65">
        <f t="shared" si="3"/>
        <v>0</v>
      </c>
      <c r="AS30" s="65">
        <f t="shared" si="4"/>
        <v>0</v>
      </c>
      <c r="AT30" s="65">
        <f t="shared" si="5"/>
        <v>0</v>
      </c>
      <c r="AU30" s="65">
        <f t="shared" si="6"/>
        <v>0</v>
      </c>
      <c r="AV30" s="65">
        <f t="shared" si="7"/>
        <v>0</v>
      </c>
      <c r="AW30" s="65">
        <f t="shared" si="8"/>
        <v>0</v>
      </c>
      <c r="AX30" s="65">
        <f t="shared" si="9"/>
        <v>0</v>
      </c>
      <c r="AY30" s="66">
        <f t="shared" si="10"/>
        <v>0</v>
      </c>
      <c r="AZ30" s="76"/>
      <c r="BA30" s="76"/>
    </row>
    <row r="31" spans="1:56" s="118" customFormat="1" ht="24.75" customHeight="1" x14ac:dyDescent="0.25">
      <c r="A31" s="52"/>
      <c r="B31" s="75" t="s">
        <v>40</v>
      </c>
      <c r="C31" s="52" t="s">
        <v>40</v>
      </c>
      <c r="D31" s="78" t="s">
        <v>93</v>
      </c>
      <c r="E31" s="116" t="s">
        <v>94</v>
      </c>
      <c r="F31" s="79">
        <v>320000</v>
      </c>
      <c r="G31" s="44"/>
      <c r="H31" s="106" t="s">
        <v>7</v>
      </c>
      <c r="I31" s="259"/>
      <c r="J31" s="58"/>
      <c r="K31" s="58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60"/>
      <c r="AN31" s="61">
        <f t="shared" si="1"/>
        <v>0</v>
      </c>
      <c r="AO31" s="68"/>
      <c r="AP31" s="63">
        <f t="shared" si="2"/>
        <v>0</v>
      </c>
      <c r="AQ31" s="64"/>
      <c r="AR31" s="65">
        <f t="shared" si="3"/>
        <v>0</v>
      </c>
      <c r="AS31" s="65">
        <f t="shared" si="4"/>
        <v>0</v>
      </c>
      <c r="AT31" s="65">
        <f t="shared" si="5"/>
        <v>0</v>
      </c>
      <c r="AU31" s="65">
        <f t="shared" si="6"/>
        <v>0</v>
      </c>
      <c r="AV31" s="65">
        <f t="shared" si="7"/>
        <v>0</v>
      </c>
      <c r="AW31" s="65">
        <f t="shared" si="8"/>
        <v>0</v>
      </c>
      <c r="AX31" s="65">
        <f t="shared" si="9"/>
        <v>0</v>
      </c>
      <c r="AY31" s="66">
        <f t="shared" si="10"/>
        <v>0</v>
      </c>
      <c r="AZ31" s="117"/>
      <c r="BA31" s="117"/>
    </row>
    <row r="32" spans="1:56" s="77" customFormat="1" ht="15" customHeight="1" x14ac:dyDescent="0.25">
      <c r="A32" s="52"/>
      <c r="B32" s="74" t="s">
        <v>83</v>
      </c>
      <c r="C32" s="74" t="s">
        <v>60</v>
      </c>
      <c r="D32" s="75" t="s">
        <v>90</v>
      </c>
      <c r="E32" s="52" t="s">
        <v>95</v>
      </c>
      <c r="F32" s="71">
        <v>30000</v>
      </c>
      <c r="G32" s="119"/>
      <c r="H32" s="106" t="s">
        <v>7</v>
      </c>
      <c r="I32" s="264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8"/>
      <c r="AJ32" s="58"/>
      <c r="AK32" s="58"/>
      <c r="AL32" s="58"/>
      <c r="AM32" s="60"/>
      <c r="AN32" s="61">
        <f t="shared" si="1"/>
        <v>0</v>
      </c>
      <c r="AO32" s="68"/>
      <c r="AP32" s="63">
        <f t="shared" si="2"/>
        <v>0</v>
      </c>
      <c r="AQ32" s="64"/>
      <c r="AR32" s="65">
        <f t="shared" si="3"/>
        <v>0</v>
      </c>
      <c r="AS32" s="65">
        <f t="shared" si="4"/>
        <v>0</v>
      </c>
      <c r="AT32" s="65">
        <f t="shared" si="5"/>
        <v>0</v>
      </c>
      <c r="AU32" s="65">
        <f t="shared" si="6"/>
        <v>0</v>
      </c>
      <c r="AV32" s="65">
        <f t="shared" si="7"/>
        <v>0</v>
      </c>
      <c r="AW32" s="65">
        <f t="shared" si="8"/>
        <v>0</v>
      </c>
      <c r="AX32" s="65">
        <f t="shared" si="9"/>
        <v>0</v>
      </c>
      <c r="AY32" s="66">
        <f t="shared" si="10"/>
        <v>0</v>
      </c>
      <c r="AZ32" s="76"/>
      <c r="BA32" s="76"/>
    </row>
    <row r="33" spans="1:56" s="77" customFormat="1" ht="15.75" customHeight="1" x14ac:dyDescent="0.25">
      <c r="A33" s="52"/>
      <c r="B33" s="74" t="s">
        <v>83</v>
      </c>
      <c r="C33" s="74" t="s">
        <v>60</v>
      </c>
      <c r="D33" s="75" t="s">
        <v>90</v>
      </c>
      <c r="E33" s="52" t="s">
        <v>96</v>
      </c>
      <c r="F33" s="71">
        <v>65000</v>
      </c>
      <c r="G33" s="119"/>
      <c r="H33" s="106" t="s">
        <v>7</v>
      </c>
      <c r="I33" s="259"/>
      <c r="J33" s="58"/>
      <c r="K33" s="58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107"/>
      <c r="AL33" s="107"/>
      <c r="AM33" s="108"/>
      <c r="AN33" s="61">
        <f t="shared" si="1"/>
        <v>0</v>
      </c>
      <c r="AO33" s="109"/>
      <c r="AP33" s="63">
        <f t="shared" si="2"/>
        <v>0</v>
      </c>
      <c r="AQ33" s="64"/>
      <c r="AR33" s="65">
        <f t="shared" si="3"/>
        <v>0</v>
      </c>
      <c r="AS33" s="65">
        <f t="shared" si="4"/>
        <v>0</v>
      </c>
      <c r="AT33" s="65">
        <f t="shared" si="5"/>
        <v>0</v>
      </c>
      <c r="AU33" s="65">
        <f t="shared" si="6"/>
        <v>0</v>
      </c>
      <c r="AV33" s="65">
        <f t="shared" si="7"/>
        <v>0</v>
      </c>
      <c r="AW33" s="65">
        <f t="shared" si="8"/>
        <v>0</v>
      </c>
      <c r="AX33" s="65">
        <f t="shared" si="9"/>
        <v>0</v>
      </c>
      <c r="AY33" s="66">
        <f t="shared" si="10"/>
        <v>0</v>
      </c>
      <c r="AZ33" s="76"/>
      <c r="BA33" s="76"/>
    </row>
    <row r="34" spans="1:56" s="77" customFormat="1" ht="15.75" customHeight="1" x14ac:dyDescent="0.25">
      <c r="A34" s="52"/>
      <c r="B34" s="75" t="s">
        <v>70</v>
      </c>
      <c r="C34" s="52" t="s">
        <v>71</v>
      </c>
      <c r="D34" s="75" t="s">
        <v>97</v>
      </c>
      <c r="E34" s="52" t="s">
        <v>98</v>
      </c>
      <c r="F34" s="71">
        <v>48000</v>
      </c>
      <c r="G34" s="119"/>
      <c r="H34" s="106" t="s">
        <v>7</v>
      </c>
      <c r="I34" s="262"/>
      <c r="J34" s="98"/>
      <c r="K34" s="58"/>
      <c r="L34" s="58"/>
      <c r="M34" s="58"/>
      <c r="N34" s="58"/>
      <c r="O34" s="58"/>
      <c r="P34" s="58"/>
      <c r="Q34" s="58"/>
      <c r="R34" s="58"/>
      <c r="S34" s="59"/>
      <c r="T34" s="59"/>
      <c r="U34" s="58"/>
      <c r="V34" s="59"/>
      <c r="W34" s="59"/>
      <c r="X34" s="59"/>
      <c r="Y34" s="59"/>
      <c r="Z34" s="59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60"/>
      <c r="AN34" s="61">
        <f t="shared" si="1"/>
        <v>0</v>
      </c>
      <c r="AO34" s="62"/>
      <c r="AP34" s="63">
        <f t="shared" si="2"/>
        <v>0</v>
      </c>
      <c r="AQ34" s="64"/>
      <c r="AR34" s="65">
        <f t="shared" si="3"/>
        <v>0</v>
      </c>
      <c r="AS34" s="65">
        <f t="shared" si="4"/>
        <v>0</v>
      </c>
      <c r="AT34" s="65">
        <f t="shared" si="5"/>
        <v>0</v>
      </c>
      <c r="AU34" s="65">
        <f t="shared" si="6"/>
        <v>0</v>
      </c>
      <c r="AV34" s="65">
        <f t="shared" si="7"/>
        <v>0</v>
      </c>
      <c r="AW34" s="65">
        <f t="shared" si="8"/>
        <v>0</v>
      </c>
      <c r="AX34" s="65">
        <f t="shared" si="9"/>
        <v>0</v>
      </c>
      <c r="AY34" s="66">
        <f t="shared" si="10"/>
        <v>0</v>
      </c>
      <c r="AZ34" s="76"/>
      <c r="BA34" s="76"/>
    </row>
    <row r="35" spans="1:56" s="77" customFormat="1" ht="24.75" customHeight="1" x14ac:dyDescent="0.25">
      <c r="A35" s="52"/>
      <c r="B35" s="74" t="s">
        <v>59</v>
      </c>
      <c r="C35" s="74" t="s">
        <v>46</v>
      </c>
      <c r="D35" s="75" t="s">
        <v>99</v>
      </c>
      <c r="E35" s="52" t="s">
        <v>100</v>
      </c>
      <c r="F35" s="71">
        <v>200000</v>
      </c>
      <c r="G35" s="119"/>
      <c r="H35" s="106" t="s">
        <v>7</v>
      </c>
      <c r="I35" s="259"/>
      <c r="J35" s="58"/>
      <c r="K35" s="58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107"/>
      <c r="AL35" s="107"/>
      <c r="AM35" s="108"/>
      <c r="AN35" s="61">
        <f t="shared" si="1"/>
        <v>0</v>
      </c>
      <c r="AO35" s="109"/>
      <c r="AP35" s="63">
        <f t="shared" si="2"/>
        <v>0</v>
      </c>
      <c r="AQ35" s="64"/>
      <c r="AR35" s="65">
        <f t="shared" si="3"/>
        <v>0</v>
      </c>
      <c r="AS35" s="65">
        <f t="shared" si="4"/>
        <v>0</v>
      </c>
      <c r="AT35" s="65">
        <f t="shared" si="5"/>
        <v>0</v>
      </c>
      <c r="AU35" s="65">
        <f t="shared" si="6"/>
        <v>0</v>
      </c>
      <c r="AV35" s="65">
        <f t="shared" si="7"/>
        <v>0</v>
      </c>
      <c r="AW35" s="65">
        <f t="shared" si="8"/>
        <v>0</v>
      </c>
      <c r="AX35" s="65">
        <f t="shared" si="9"/>
        <v>0</v>
      </c>
      <c r="AY35" s="66">
        <f t="shared" si="10"/>
        <v>0</v>
      </c>
      <c r="AZ35" s="76"/>
      <c r="BA35" s="76"/>
    </row>
    <row r="36" spans="1:56" s="77" customFormat="1" ht="24.75" customHeight="1" x14ac:dyDescent="0.25">
      <c r="A36" s="52"/>
      <c r="B36" s="74" t="s">
        <v>59</v>
      </c>
      <c r="C36" s="74" t="s">
        <v>46</v>
      </c>
      <c r="D36" s="75" t="s">
        <v>90</v>
      </c>
      <c r="E36" s="52" t="s">
        <v>101</v>
      </c>
      <c r="F36" s="71">
        <v>75900</v>
      </c>
      <c r="G36" s="119"/>
      <c r="H36" s="106" t="s">
        <v>7</v>
      </c>
      <c r="I36" s="259"/>
      <c r="J36" s="58"/>
      <c r="K36" s="58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60"/>
      <c r="AN36" s="61">
        <f t="shared" si="1"/>
        <v>0</v>
      </c>
      <c r="AO36" s="68"/>
      <c r="AP36" s="63">
        <f t="shared" si="2"/>
        <v>0</v>
      </c>
      <c r="AQ36" s="64"/>
      <c r="AR36" s="65">
        <f t="shared" si="3"/>
        <v>0</v>
      </c>
      <c r="AS36" s="65">
        <f t="shared" si="4"/>
        <v>0</v>
      </c>
      <c r="AT36" s="65">
        <f t="shared" si="5"/>
        <v>0</v>
      </c>
      <c r="AU36" s="65">
        <f t="shared" si="6"/>
        <v>0</v>
      </c>
      <c r="AV36" s="65">
        <f t="shared" si="7"/>
        <v>0</v>
      </c>
      <c r="AW36" s="65">
        <f t="shared" si="8"/>
        <v>0</v>
      </c>
      <c r="AX36" s="65">
        <f t="shared" si="9"/>
        <v>0</v>
      </c>
      <c r="AY36" s="66">
        <f t="shared" si="10"/>
        <v>0</v>
      </c>
      <c r="AZ36" s="76"/>
      <c r="BA36" s="76"/>
    </row>
    <row r="37" spans="1:56" s="90" customFormat="1" ht="26.25" customHeight="1" x14ac:dyDescent="0.25">
      <c r="A37" s="80"/>
      <c r="B37" s="81" t="s">
        <v>59</v>
      </c>
      <c r="C37" s="81" t="s">
        <v>46</v>
      </c>
      <c r="D37" s="82" t="s">
        <v>90</v>
      </c>
      <c r="E37" s="80" t="s">
        <v>102</v>
      </c>
      <c r="F37" s="83">
        <v>300</v>
      </c>
      <c r="G37" s="84" t="s">
        <v>63</v>
      </c>
      <c r="H37" s="120" t="s">
        <v>103</v>
      </c>
      <c r="I37" s="265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121"/>
      <c r="AN37" s="61">
        <f t="shared" si="1"/>
        <v>0</v>
      </c>
      <c r="AO37" s="122"/>
      <c r="AP37" s="63">
        <f t="shared" si="2"/>
        <v>0</v>
      </c>
      <c r="AQ37" s="87"/>
      <c r="AR37" s="65">
        <f t="shared" si="3"/>
        <v>0</v>
      </c>
      <c r="AS37" s="65">
        <f t="shared" si="4"/>
        <v>0</v>
      </c>
      <c r="AT37" s="65">
        <f t="shared" si="5"/>
        <v>0</v>
      </c>
      <c r="AU37" s="65">
        <f t="shared" si="6"/>
        <v>0</v>
      </c>
      <c r="AV37" s="65">
        <f t="shared" si="7"/>
        <v>0</v>
      </c>
      <c r="AW37" s="65">
        <f t="shared" si="8"/>
        <v>0</v>
      </c>
      <c r="AX37" s="65">
        <f t="shared" si="9"/>
        <v>0</v>
      </c>
      <c r="AY37" s="66">
        <f t="shared" si="10"/>
        <v>0</v>
      </c>
      <c r="AZ37" s="113"/>
      <c r="BA37" s="113"/>
    </row>
    <row r="38" spans="1:56" s="90" customFormat="1" ht="26.25" customHeight="1" x14ac:dyDescent="0.25">
      <c r="A38" s="80"/>
      <c r="B38" s="81" t="s">
        <v>59</v>
      </c>
      <c r="C38" s="81" t="s">
        <v>46</v>
      </c>
      <c r="D38" s="82" t="s">
        <v>90</v>
      </c>
      <c r="E38" s="80" t="s">
        <v>102</v>
      </c>
      <c r="F38" s="83">
        <v>300</v>
      </c>
      <c r="G38" s="84" t="s">
        <v>66</v>
      </c>
      <c r="H38" s="120" t="s">
        <v>103</v>
      </c>
      <c r="I38" s="265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121"/>
      <c r="AN38" s="61">
        <f t="shared" si="1"/>
        <v>0</v>
      </c>
      <c r="AO38" s="122"/>
      <c r="AP38" s="63">
        <f t="shared" si="2"/>
        <v>0</v>
      </c>
      <c r="AQ38" s="87"/>
      <c r="AR38" s="65">
        <f t="shared" si="3"/>
        <v>0</v>
      </c>
      <c r="AS38" s="65">
        <f t="shared" si="4"/>
        <v>0</v>
      </c>
      <c r="AT38" s="65">
        <f t="shared" si="5"/>
        <v>0</v>
      </c>
      <c r="AU38" s="65">
        <f t="shared" si="6"/>
        <v>0</v>
      </c>
      <c r="AV38" s="65">
        <f t="shared" si="7"/>
        <v>0</v>
      </c>
      <c r="AW38" s="65">
        <f t="shared" si="8"/>
        <v>0</v>
      </c>
      <c r="AX38" s="65">
        <f t="shared" si="9"/>
        <v>0</v>
      </c>
      <c r="AY38" s="66">
        <f t="shared" si="10"/>
        <v>0</v>
      </c>
      <c r="AZ38" s="113"/>
      <c r="BA38" s="113"/>
    </row>
    <row r="39" spans="1:56" s="90" customFormat="1" ht="24" customHeight="1" x14ac:dyDescent="0.25">
      <c r="A39" s="80"/>
      <c r="B39" s="81"/>
      <c r="C39" s="81" t="s">
        <v>46</v>
      </c>
      <c r="D39" s="82" t="s">
        <v>61</v>
      </c>
      <c r="E39" s="80" t="s">
        <v>104</v>
      </c>
      <c r="F39" s="83">
        <v>480</v>
      </c>
      <c r="G39" s="84" t="s">
        <v>63</v>
      </c>
      <c r="H39" s="111" t="s">
        <v>89</v>
      </c>
      <c r="I39" s="266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4"/>
      <c r="AG39" s="124"/>
      <c r="AH39" s="124"/>
      <c r="AI39" s="124"/>
      <c r="AJ39" s="124"/>
      <c r="AK39" s="124"/>
      <c r="AL39" s="124"/>
      <c r="AM39" s="125"/>
      <c r="AN39" s="61">
        <f t="shared" si="1"/>
        <v>0</v>
      </c>
      <c r="AO39" s="126"/>
      <c r="AP39" s="63">
        <f t="shared" si="2"/>
        <v>0</v>
      </c>
      <c r="AQ39" s="87"/>
      <c r="AR39" s="65">
        <f t="shared" si="3"/>
        <v>0</v>
      </c>
      <c r="AS39" s="65">
        <f t="shared" si="4"/>
        <v>0</v>
      </c>
      <c r="AT39" s="65">
        <f t="shared" si="5"/>
        <v>0</v>
      </c>
      <c r="AU39" s="65">
        <f t="shared" si="6"/>
        <v>0</v>
      </c>
      <c r="AV39" s="65">
        <f t="shared" si="7"/>
        <v>0</v>
      </c>
      <c r="AW39" s="65">
        <f t="shared" si="8"/>
        <v>0</v>
      </c>
      <c r="AX39" s="65">
        <f t="shared" si="9"/>
        <v>0</v>
      </c>
      <c r="AY39" s="66">
        <f t="shared" si="10"/>
        <v>0</v>
      </c>
      <c r="AZ39" s="113"/>
      <c r="BA39" s="113"/>
    </row>
    <row r="40" spans="1:56" s="90" customFormat="1" ht="24" customHeight="1" x14ac:dyDescent="0.25">
      <c r="A40" s="80"/>
      <c r="B40" s="81"/>
      <c r="C40" s="81" t="s">
        <v>46</v>
      </c>
      <c r="D40" s="82" t="s">
        <v>61</v>
      </c>
      <c r="E40" s="80" t="s">
        <v>104</v>
      </c>
      <c r="F40" s="83">
        <v>480</v>
      </c>
      <c r="G40" s="84" t="s">
        <v>66</v>
      </c>
      <c r="H40" s="111" t="s">
        <v>89</v>
      </c>
      <c r="I40" s="266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4"/>
      <c r="AG40" s="124"/>
      <c r="AH40" s="124"/>
      <c r="AI40" s="124"/>
      <c r="AJ40" s="124"/>
      <c r="AK40" s="124"/>
      <c r="AL40" s="124"/>
      <c r="AM40" s="125"/>
      <c r="AN40" s="61">
        <f t="shared" si="1"/>
        <v>0</v>
      </c>
      <c r="AO40" s="127"/>
      <c r="AP40" s="63">
        <f t="shared" si="2"/>
        <v>0</v>
      </c>
      <c r="AQ40" s="87"/>
      <c r="AR40" s="65">
        <f t="shared" si="3"/>
        <v>0</v>
      </c>
      <c r="AS40" s="65">
        <f t="shared" si="4"/>
        <v>0</v>
      </c>
      <c r="AT40" s="65">
        <f t="shared" si="5"/>
        <v>0</v>
      </c>
      <c r="AU40" s="65">
        <f t="shared" si="6"/>
        <v>0</v>
      </c>
      <c r="AV40" s="65">
        <f t="shared" si="7"/>
        <v>0</v>
      </c>
      <c r="AW40" s="65">
        <f t="shared" si="8"/>
        <v>0</v>
      </c>
      <c r="AX40" s="65">
        <f t="shared" si="9"/>
        <v>0</v>
      </c>
      <c r="AY40" s="66">
        <f t="shared" si="10"/>
        <v>0</v>
      </c>
      <c r="AZ40" s="113"/>
      <c r="BA40" s="113"/>
    </row>
    <row r="41" spans="1:56" s="77" customFormat="1" ht="24" customHeight="1" x14ac:dyDescent="0.25">
      <c r="A41" s="52"/>
      <c r="B41" s="74" t="s">
        <v>59</v>
      </c>
      <c r="C41" s="74" t="s">
        <v>74</v>
      </c>
      <c r="D41" s="75" t="s">
        <v>105</v>
      </c>
      <c r="E41" s="52" t="s">
        <v>106</v>
      </c>
      <c r="F41" s="71">
        <v>75000</v>
      </c>
      <c r="G41" s="119"/>
      <c r="H41" s="97" t="s">
        <v>7</v>
      </c>
      <c r="I41" s="263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100"/>
      <c r="AN41" s="61">
        <f t="shared" si="1"/>
        <v>0</v>
      </c>
      <c r="AO41" s="101"/>
      <c r="AP41" s="63">
        <f t="shared" si="2"/>
        <v>0</v>
      </c>
      <c r="AQ41" s="102"/>
      <c r="AR41" s="65">
        <f t="shared" si="3"/>
        <v>0</v>
      </c>
      <c r="AS41" s="65">
        <f t="shared" si="4"/>
        <v>0</v>
      </c>
      <c r="AT41" s="65">
        <f t="shared" si="5"/>
        <v>0</v>
      </c>
      <c r="AU41" s="65">
        <f t="shared" si="6"/>
        <v>0</v>
      </c>
      <c r="AV41" s="65">
        <f t="shared" si="7"/>
        <v>0</v>
      </c>
      <c r="AW41" s="65">
        <f t="shared" si="8"/>
        <v>0</v>
      </c>
      <c r="AX41" s="65">
        <f t="shared" si="9"/>
        <v>0</v>
      </c>
      <c r="AY41" s="66">
        <f t="shared" si="10"/>
        <v>0</v>
      </c>
      <c r="AZ41" s="76"/>
      <c r="BA41" s="76"/>
    </row>
    <row r="42" spans="1:56" s="77" customFormat="1" ht="24" customHeight="1" x14ac:dyDescent="0.25">
      <c r="A42" s="52"/>
      <c r="B42" s="75" t="s">
        <v>40</v>
      </c>
      <c r="C42" s="74" t="s">
        <v>107</v>
      </c>
      <c r="D42" s="75" t="s">
        <v>67</v>
      </c>
      <c r="E42" s="52" t="s">
        <v>108</v>
      </c>
      <c r="F42" s="71">
        <v>350000</v>
      </c>
      <c r="G42" s="119"/>
      <c r="H42" s="97" t="s">
        <v>7</v>
      </c>
      <c r="I42" s="259"/>
      <c r="J42" s="58"/>
      <c r="K42" s="58"/>
      <c r="L42" s="58"/>
      <c r="M42" s="58"/>
      <c r="N42" s="58"/>
      <c r="O42" s="58"/>
      <c r="P42" s="58"/>
      <c r="Q42" s="58"/>
      <c r="R42" s="58"/>
      <c r="S42" s="59"/>
      <c r="T42" s="59"/>
      <c r="U42" s="59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60"/>
      <c r="AN42" s="61">
        <f t="shared" si="1"/>
        <v>0</v>
      </c>
      <c r="AO42" s="62"/>
      <c r="AP42" s="63">
        <f t="shared" si="2"/>
        <v>0</v>
      </c>
      <c r="AQ42" s="64"/>
      <c r="AR42" s="65">
        <f t="shared" si="3"/>
        <v>0</v>
      </c>
      <c r="AS42" s="65">
        <f t="shared" si="4"/>
        <v>0</v>
      </c>
      <c r="AT42" s="65">
        <f t="shared" si="5"/>
        <v>0</v>
      </c>
      <c r="AU42" s="65">
        <f t="shared" si="6"/>
        <v>0</v>
      </c>
      <c r="AV42" s="65">
        <f t="shared" si="7"/>
        <v>0</v>
      </c>
      <c r="AW42" s="65">
        <f t="shared" si="8"/>
        <v>0</v>
      </c>
      <c r="AX42" s="65">
        <f t="shared" si="9"/>
        <v>0</v>
      </c>
      <c r="AY42" s="66">
        <f t="shared" si="10"/>
        <v>0</v>
      </c>
      <c r="AZ42" s="76"/>
      <c r="BA42" s="76"/>
    </row>
    <row r="43" spans="1:56" s="77" customFormat="1" ht="21.75" customHeight="1" x14ac:dyDescent="0.25">
      <c r="A43" s="52"/>
      <c r="B43" s="67" t="s">
        <v>109</v>
      </c>
      <c r="C43" s="128" t="s">
        <v>110</v>
      </c>
      <c r="D43" s="115" t="s">
        <v>111</v>
      </c>
      <c r="E43" s="52" t="s">
        <v>112</v>
      </c>
      <c r="F43" s="129">
        <v>60000</v>
      </c>
      <c r="G43" s="44"/>
      <c r="H43" s="106" t="s">
        <v>7</v>
      </c>
      <c r="I43" s="259"/>
      <c r="J43" s="58"/>
      <c r="K43" s="58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107"/>
      <c r="AL43" s="107"/>
      <c r="AM43" s="108"/>
      <c r="AN43" s="61">
        <f t="shared" si="1"/>
        <v>0</v>
      </c>
      <c r="AO43" s="109"/>
      <c r="AP43" s="63">
        <f t="shared" si="2"/>
        <v>0</v>
      </c>
      <c r="AQ43" s="64"/>
      <c r="AR43" s="65">
        <f t="shared" si="3"/>
        <v>0</v>
      </c>
      <c r="AS43" s="65">
        <f t="shared" si="4"/>
        <v>0</v>
      </c>
      <c r="AT43" s="65">
        <f t="shared" si="5"/>
        <v>0</v>
      </c>
      <c r="AU43" s="65">
        <f t="shared" si="6"/>
        <v>0</v>
      </c>
      <c r="AV43" s="65">
        <f t="shared" si="7"/>
        <v>0</v>
      </c>
      <c r="AW43" s="65">
        <f t="shared" si="8"/>
        <v>0</v>
      </c>
      <c r="AX43" s="65">
        <f t="shared" si="9"/>
        <v>0</v>
      </c>
      <c r="AY43" s="66">
        <f t="shared" si="10"/>
        <v>0</v>
      </c>
      <c r="AZ43" s="76"/>
      <c r="BA43" s="76"/>
    </row>
    <row r="44" spans="1:56" s="90" customFormat="1" ht="21.75" customHeight="1" x14ac:dyDescent="0.25">
      <c r="A44" s="80"/>
      <c r="B44" s="81" t="s">
        <v>59</v>
      </c>
      <c r="C44" s="81" t="s">
        <v>46</v>
      </c>
      <c r="D44" s="82" t="s">
        <v>67</v>
      </c>
      <c r="E44" s="80" t="s">
        <v>113</v>
      </c>
      <c r="F44" s="83">
        <v>480</v>
      </c>
      <c r="G44" s="104" t="s">
        <v>63</v>
      </c>
      <c r="H44" s="111" t="s">
        <v>64</v>
      </c>
      <c r="I44" s="260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2"/>
      <c r="AN44" s="61">
        <f t="shared" si="1"/>
        <v>0</v>
      </c>
      <c r="AO44" s="86"/>
      <c r="AP44" s="63">
        <f t="shared" si="2"/>
        <v>0</v>
      </c>
      <c r="AQ44" s="112"/>
      <c r="AR44" s="65">
        <f t="shared" si="3"/>
        <v>0</v>
      </c>
      <c r="AS44" s="65">
        <f t="shared" si="4"/>
        <v>0</v>
      </c>
      <c r="AT44" s="65">
        <f t="shared" si="5"/>
        <v>0</v>
      </c>
      <c r="AU44" s="65">
        <f t="shared" si="6"/>
        <v>0</v>
      </c>
      <c r="AV44" s="65">
        <f t="shared" si="7"/>
        <v>0</v>
      </c>
      <c r="AW44" s="65">
        <f t="shared" si="8"/>
        <v>0</v>
      </c>
      <c r="AX44" s="65">
        <f t="shared" si="9"/>
        <v>0</v>
      </c>
      <c r="AY44" s="66">
        <f t="shared" si="10"/>
        <v>0</v>
      </c>
      <c r="AZ44" s="113"/>
      <c r="BA44" s="113"/>
    </row>
    <row r="45" spans="1:56" s="90" customFormat="1" ht="21.75" customHeight="1" x14ac:dyDescent="0.25">
      <c r="A45" s="80"/>
      <c r="B45" s="81" t="s">
        <v>59</v>
      </c>
      <c r="C45" s="81" t="s">
        <v>46</v>
      </c>
      <c r="D45" s="82" t="s">
        <v>67</v>
      </c>
      <c r="E45" s="80" t="s">
        <v>113</v>
      </c>
      <c r="F45" s="83">
        <v>480</v>
      </c>
      <c r="G45" s="104" t="s">
        <v>66</v>
      </c>
      <c r="H45" s="111" t="s">
        <v>64</v>
      </c>
      <c r="I45" s="260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2"/>
      <c r="AN45" s="61">
        <f t="shared" si="1"/>
        <v>0</v>
      </c>
      <c r="AO45" s="86"/>
      <c r="AP45" s="63">
        <f t="shared" si="2"/>
        <v>0</v>
      </c>
      <c r="AQ45" s="112"/>
      <c r="AR45" s="65">
        <f t="shared" si="3"/>
        <v>0</v>
      </c>
      <c r="AS45" s="65">
        <f t="shared" si="4"/>
        <v>0</v>
      </c>
      <c r="AT45" s="65">
        <f t="shared" si="5"/>
        <v>0</v>
      </c>
      <c r="AU45" s="65">
        <f t="shared" si="6"/>
        <v>0</v>
      </c>
      <c r="AV45" s="65">
        <f t="shared" si="7"/>
        <v>0</v>
      </c>
      <c r="AW45" s="65">
        <f t="shared" si="8"/>
        <v>0</v>
      </c>
      <c r="AX45" s="65">
        <f t="shared" si="9"/>
        <v>0</v>
      </c>
      <c r="AY45" s="66">
        <f t="shared" si="10"/>
        <v>0</v>
      </c>
      <c r="AZ45" s="113"/>
      <c r="BA45" s="113"/>
    </row>
    <row r="46" spans="1:56" s="77" customFormat="1" ht="15" customHeight="1" x14ac:dyDescent="0.25">
      <c r="A46" s="52"/>
      <c r="B46" s="75" t="s">
        <v>70</v>
      </c>
      <c r="C46" s="52" t="s">
        <v>71</v>
      </c>
      <c r="D46" s="75" t="s">
        <v>57</v>
      </c>
      <c r="E46" s="52" t="s">
        <v>114</v>
      </c>
      <c r="F46" s="79">
        <v>48000</v>
      </c>
      <c r="G46" s="44"/>
      <c r="H46" s="97" t="s">
        <v>7</v>
      </c>
      <c r="I46" s="264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130"/>
      <c r="AN46" s="61">
        <f t="shared" si="1"/>
        <v>0</v>
      </c>
      <c r="AO46" s="68"/>
      <c r="AP46" s="63">
        <f t="shared" si="2"/>
        <v>0</v>
      </c>
      <c r="AQ46" s="64"/>
      <c r="AR46" s="65">
        <f t="shared" si="3"/>
        <v>0</v>
      </c>
      <c r="AS46" s="65">
        <f t="shared" si="4"/>
        <v>0</v>
      </c>
      <c r="AT46" s="65">
        <f t="shared" si="5"/>
        <v>0</v>
      </c>
      <c r="AU46" s="65">
        <f t="shared" si="6"/>
        <v>0</v>
      </c>
      <c r="AV46" s="65">
        <f t="shared" si="7"/>
        <v>0</v>
      </c>
      <c r="AW46" s="65">
        <f t="shared" si="8"/>
        <v>0</v>
      </c>
      <c r="AX46" s="65">
        <f t="shared" si="9"/>
        <v>0</v>
      </c>
      <c r="AY46" s="66">
        <f t="shared" si="10"/>
        <v>0</v>
      </c>
    </row>
    <row r="47" spans="1:56" s="133" customFormat="1" ht="16.5" customHeight="1" x14ac:dyDescent="0.2">
      <c r="A47" s="52"/>
      <c r="B47" s="75" t="s">
        <v>40</v>
      </c>
      <c r="C47" s="52" t="s">
        <v>49</v>
      </c>
      <c r="D47" s="75" t="s">
        <v>50</v>
      </c>
      <c r="E47" s="52" t="s">
        <v>115</v>
      </c>
      <c r="F47" s="71">
        <v>130000</v>
      </c>
      <c r="G47" s="72"/>
      <c r="H47" s="57" t="s">
        <v>7</v>
      </c>
      <c r="I47" s="259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60"/>
      <c r="AN47" s="61">
        <f t="shared" si="1"/>
        <v>0</v>
      </c>
      <c r="AO47" s="131"/>
      <c r="AP47" s="63">
        <f t="shared" si="2"/>
        <v>0</v>
      </c>
      <c r="AQ47" s="64"/>
      <c r="AR47" s="65">
        <f t="shared" si="3"/>
        <v>0</v>
      </c>
      <c r="AS47" s="65">
        <f t="shared" si="4"/>
        <v>0</v>
      </c>
      <c r="AT47" s="65">
        <f t="shared" si="5"/>
        <v>0</v>
      </c>
      <c r="AU47" s="65">
        <f t="shared" si="6"/>
        <v>0</v>
      </c>
      <c r="AV47" s="65">
        <f t="shared" si="7"/>
        <v>0</v>
      </c>
      <c r="AW47" s="65">
        <f t="shared" si="8"/>
        <v>0</v>
      </c>
      <c r="AX47" s="65">
        <f t="shared" si="9"/>
        <v>0</v>
      </c>
      <c r="AY47" s="66">
        <f t="shared" si="10"/>
        <v>0</v>
      </c>
      <c r="AZ47" s="132">
        <v>43926</v>
      </c>
      <c r="BA47" s="76"/>
      <c r="BB47" s="77"/>
      <c r="BC47" s="77"/>
      <c r="BD47" s="77"/>
    </row>
    <row r="48" spans="1:56" s="77" customFormat="1" ht="24.75" customHeight="1" x14ac:dyDescent="0.25">
      <c r="A48" s="52"/>
      <c r="B48" s="74" t="s">
        <v>59</v>
      </c>
      <c r="C48" s="74" t="s">
        <v>46</v>
      </c>
      <c r="D48" s="75" t="s">
        <v>84</v>
      </c>
      <c r="E48" s="52" t="s">
        <v>116</v>
      </c>
      <c r="F48" s="79">
        <v>80500</v>
      </c>
      <c r="G48" s="44"/>
      <c r="H48" s="97" t="s">
        <v>7</v>
      </c>
      <c r="I48" s="262"/>
      <c r="J48" s="98"/>
      <c r="K48" s="58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107"/>
      <c r="AL48" s="107"/>
      <c r="AM48" s="108"/>
      <c r="AN48" s="61">
        <f t="shared" si="1"/>
        <v>0</v>
      </c>
      <c r="AO48" s="109"/>
      <c r="AP48" s="63">
        <f t="shared" si="2"/>
        <v>0</v>
      </c>
      <c r="AQ48" s="64"/>
      <c r="AR48" s="65">
        <f t="shared" si="3"/>
        <v>0</v>
      </c>
      <c r="AS48" s="65">
        <f t="shared" si="4"/>
        <v>0</v>
      </c>
      <c r="AT48" s="65">
        <f t="shared" si="5"/>
        <v>0</v>
      </c>
      <c r="AU48" s="65">
        <f t="shared" si="6"/>
        <v>0</v>
      </c>
      <c r="AV48" s="65">
        <f t="shared" si="7"/>
        <v>0</v>
      </c>
      <c r="AW48" s="65">
        <f t="shared" si="8"/>
        <v>0</v>
      </c>
      <c r="AX48" s="65">
        <f t="shared" si="9"/>
        <v>0</v>
      </c>
      <c r="AY48" s="66">
        <f t="shared" si="10"/>
        <v>0</v>
      </c>
    </row>
    <row r="49" spans="1:53" s="77" customFormat="1" ht="24.75" customHeight="1" x14ac:dyDescent="0.25">
      <c r="A49" s="52"/>
      <c r="B49" s="74" t="s">
        <v>117</v>
      </c>
      <c r="C49" s="74" t="s">
        <v>46</v>
      </c>
      <c r="D49" s="75" t="s">
        <v>118</v>
      </c>
      <c r="E49" s="52" t="s">
        <v>119</v>
      </c>
      <c r="F49" s="79">
        <v>70000</v>
      </c>
      <c r="G49" s="44"/>
      <c r="H49" s="97" t="s">
        <v>7</v>
      </c>
      <c r="I49" s="259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60"/>
      <c r="AN49" s="61">
        <f t="shared" si="1"/>
        <v>0</v>
      </c>
      <c r="AO49" s="62"/>
      <c r="AP49" s="63">
        <f t="shared" si="2"/>
        <v>0</v>
      </c>
      <c r="AQ49" s="64"/>
      <c r="AR49" s="65">
        <f t="shared" si="3"/>
        <v>0</v>
      </c>
      <c r="AS49" s="65">
        <f t="shared" si="4"/>
        <v>0</v>
      </c>
      <c r="AT49" s="65">
        <f t="shared" si="5"/>
        <v>0</v>
      </c>
      <c r="AU49" s="65">
        <f t="shared" si="6"/>
        <v>0</v>
      </c>
      <c r="AV49" s="65">
        <f t="shared" si="7"/>
        <v>0</v>
      </c>
      <c r="AW49" s="65">
        <f t="shared" si="8"/>
        <v>0</v>
      </c>
      <c r="AX49" s="65">
        <f t="shared" si="9"/>
        <v>0</v>
      </c>
      <c r="AY49" s="66">
        <f t="shared" si="10"/>
        <v>0</v>
      </c>
      <c r="AZ49" s="132">
        <v>43961</v>
      </c>
    </row>
    <row r="50" spans="1:53" s="77" customFormat="1" ht="24.75" customHeight="1" x14ac:dyDescent="0.25">
      <c r="A50" s="52"/>
      <c r="B50" s="75" t="s">
        <v>40</v>
      </c>
      <c r="C50" s="75" t="s">
        <v>120</v>
      </c>
      <c r="D50" s="75" t="s">
        <v>47</v>
      </c>
      <c r="E50" s="52" t="s">
        <v>121</v>
      </c>
      <c r="F50" s="71">
        <v>160000</v>
      </c>
      <c r="G50" s="72"/>
      <c r="H50" s="57" t="s">
        <v>7</v>
      </c>
      <c r="I50" s="259"/>
      <c r="J50" s="58"/>
      <c r="K50" s="58"/>
      <c r="L50" s="58"/>
      <c r="M50" s="58"/>
      <c r="N50" s="58"/>
      <c r="O50" s="58"/>
      <c r="P50" s="58"/>
      <c r="Q50" s="58"/>
      <c r="R50" s="58"/>
      <c r="S50" s="59"/>
      <c r="T50" s="59"/>
      <c r="U50" s="59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60"/>
      <c r="AN50" s="61">
        <f t="shared" si="1"/>
        <v>0</v>
      </c>
      <c r="AO50" s="62"/>
      <c r="AP50" s="63">
        <f t="shared" si="2"/>
        <v>0</v>
      </c>
      <c r="AQ50" s="64"/>
      <c r="AR50" s="65">
        <f t="shared" si="3"/>
        <v>0</v>
      </c>
      <c r="AS50" s="65">
        <f t="shared" si="4"/>
        <v>0</v>
      </c>
      <c r="AT50" s="65">
        <f t="shared" si="5"/>
        <v>0</v>
      </c>
      <c r="AU50" s="65">
        <f t="shared" si="6"/>
        <v>0</v>
      </c>
      <c r="AV50" s="65">
        <f t="shared" si="7"/>
        <v>0</v>
      </c>
      <c r="AW50" s="65">
        <f t="shared" si="8"/>
        <v>0</v>
      </c>
      <c r="AX50" s="65">
        <f t="shared" si="9"/>
        <v>0</v>
      </c>
      <c r="AY50" s="66">
        <f t="shared" si="10"/>
        <v>0</v>
      </c>
      <c r="AZ50" s="76"/>
      <c r="BA50" s="76"/>
    </row>
    <row r="51" spans="1:53" s="90" customFormat="1" ht="24.75" customHeight="1" x14ac:dyDescent="0.25">
      <c r="A51" s="80"/>
      <c r="B51" s="81" t="s">
        <v>86</v>
      </c>
      <c r="C51" s="81" t="s">
        <v>87</v>
      </c>
      <c r="D51" s="82" t="s">
        <v>61</v>
      </c>
      <c r="E51" s="80" t="s">
        <v>122</v>
      </c>
      <c r="F51" s="83">
        <v>400</v>
      </c>
      <c r="G51" s="134" t="s">
        <v>63</v>
      </c>
      <c r="H51" s="105" t="s">
        <v>64</v>
      </c>
      <c r="I51" s="260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2"/>
      <c r="AN51" s="61">
        <f t="shared" si="1"/>
        <v>0</v>
      </c>
      <c r="AO51" s="86"/>
      <c r="AP51" s="63">
        <f t="shared" si="2"/>
        <v>0</v>
      </c>
      <c r="AQ51" s="87"/>
      <c r="AR51" s="65">
        <f t="shared" si="3"/>
        <v>0</v>
      </c>
      <c r="AS51" s="65">
        <f t="shared" si="4"/>
        <v>0</v>
      </c>
      <c r="AT51" s="65">
        <f t="shared" si="5"/>
        <v>0</v>
      </c>
      <c r="AU51" s="65">
        <f t="shared" si="6"/>
        <v>0</v>
      </c>
      <c r="AV51" s="65">
        <f t="shared" si="7"/>
        <v>0</v>
      </c>
      <c r="AW51" s="65">
        <f t="shared" si="8"/>
        <v>0</v>
      </c>
      <c r="AX51" s="65">
        <f t="shared" si="9"/>
        <v>0</v>
      </c>
      <c r="AY51" s="66">
        <f t="shared" si="10"/>
        <v>0</v>
      </c>
      <c r="AZ51" s="113"/>
      <c r="BA51" s="113"/>
    </row>
    <row r="52" spans="1:53" s="90" customFormat="1" ht="24.75" customHeight="1" x14ac:dyDescent="0.25">
      <c r="A52" s="80"/>
      <c r="B52" s="81" t="s">
        <v>86</v>
      </c>
      <c r="C52" s="81" t="s">
        <v>87</v>
      </c>
      <c r="D52" s="82" t="s">
        <v>61</v>
      </c>
      <c r="E52" s="80" t="s">
        <v>122</v>
      </c>
      <c r="F52" s="83">
        <v>400</v>
      </c>
      <c r="G52" s="134" t="s">
        <v>66</v>
      </c>
      <c r="H52" s="105" t="s">
        <v>64</v>
      </c>
      <c r="I52" s="260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2"/>
      <c r="AN52" s="61">
        <f t="shared" si="1"/>
        <v>0</v>
      </c>
      <c r="AO52" s="86"/>
      <c r="AP52" s="63">
        <f t="shared" si="2"/>
        <v>0</v>
      </c>
      <c r="AQ52" s="87"/>
      <c r="AR52" s="65">
        <f t="shared" si="3"/>
        <v>0</v>
      </c>
      <c r="AS52" s="65">
        <f t="shared" si="4"/>
        <v>0</v>
      </c>
      <c r="AT52" s="65">
        <f t="shared" si="5"/>
        <v>0</v>
      </c>
      <c r="AU52" s="65">
        <f t="shared" si="6"/>
        <v>0</v>
      </c>
      <c r="AV52" s="65">
        <f t="shared" si="7"/>
        <v>0</v>
      </c>
      <c r="AW52" s="65">
        <f t="shared" si="8"/>
        <v>0</v>
      </c>
      <c r="AX52" s="65">
        <f t="shared" si="9"/>
        <v>0</v>
      </c>
      <c r="AY52" s="66">
        <f t="shared" si="10"/>
        <v>0</v>
      </c>
      <c r="AZ52" s="113"/>
      <c r="BA52" s="113"/>
    </row>
    <row r="53" spans="1:53" s="90" customFormat="1" ht="24.75" customHeight="1" x14ac:dyDescent="0.25">
      <c r="A53" s="80"/>
      <c r="B53" s="81" t="s">
        <v>59</v>
      </c>
      <c r="C53" s="81" t="s">
        <v>46</v>
      </c>
      <c r="D53" s="82" t="s">
        <v>67</v>
      </c>
      <c r="E53" s="80" t="s">
        <v>123</v>
      </c>
      <c r="F53" s="83">
        <v>480</v>
      </c>
      <c r="G53" s="134" t="s">
        <v>63</v>
      </c>
      <c r="H53" s="105" t="s">
        <v>89</v>
      </c>
      <c r="I53" s="266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4"/>
      <c r="AG53" s="124"/>
      <c r="AH53" s="124"/>
      <c r="AI53" s="124"/>
      <c r="AJ53" s="124"/>
      <c r="AK53" s="124"/>
      <c r="AL53" s="124"/>
      <c r="AM53" s="125"/>
      <c r="AN53" s="61">
        <f t="shared" si="1"/>
        <v>0</v>
      </c>
      <c r="AO53" s="126"/>
      <c r="AP53" s="63">
        <f t="shared" si="2"/>
        <v>0</v>
      </c>
      <c r="AQ53" s="87"/>
      <c r="AR53" s="65">
        <f t="shared" si="3"/>
        <v>0</v>
      </c>
      <c r="AS53" s="65">
        <f t="shared" si="4"/>
        <v>0</v>
      </c>
      <c r="AT53" s="65">
        <f t="shared" si="5"/>
        <v>0</v>
      </c>
      <c r="AU53" s="65">
        <f t="shared" si="6"/>
        <v>0</v>
      </c>
      <c r="AV53" s="65">
        <f t="shared" si="7"/>
        <v>0</v>
      </c>
      <c r="AW53" s="65">
        <f t="shared" si="8"/>
        <v>0</v>
      </c>
      <c r="AX53" s="65">
        <f t="shared" si="9"/>
        <v>0</v>
      </c>
      <c r="AY53" s="66">
        <f t="shared" si="10"/>
        <v>0</v>
      </c>
      <c r="AZ53" s="113"/>
      <c r="BA53" s="113"/>
    </row>
    <row r="54" spans="1:53" s="90" customFormat="1" ht="24.75" customHeight="1" x14ac:dyDescent="0.25">
      <c r="A54" s="80"/>
      <c r="B54" s="81" t="s">
        <v>59</v>
      </c>
      <c r="C54" s="81" t="s">
        <v>46</v>
      </c>
      <c r="D54" s="82" t="s">
        <v>67</v>
      </c>
      <c r="E54" s="80" t="s">
        <v>123</v>
      </c>
      <c r="F54" s="83">
        <v>480</v>
      </c>
      <c r="G54" s="134" t="s">
        <v>66</v>
      </c>
      <c r="H54" s="105" t="s">
        <v>89</v>
      </c>
      <c r="I54" s="266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4"/>
      <c r="AG54" s="124"/>
      <c r="AH54" s="124"/>
      <c r="AI54" s="124"/>
      <c r="AJ54" s="124"/>
      <c r="AK54" s="124"/>
      <c r="AL54" s="124"/>
      <c r="AM54" s="125"/>
      <c r="AN54" s="61">
        <f t="shared" si="1"/>
        <v>0</v>
      </c>
      <c r="AO54" s="127"/>
      <c r="AP54" s="63">
        <f t="shared" si="2"/>
        <v>0</v>
      </c>
      <c r="AQ54" s="87"/>
      <c r="AR54" s="65">
        <f t="shared" si="3"/>
        <v>0</v>
      </c>
      <c r="AS54" s="65">
        <f t="shared" si="4"/>
        <v>0</v>
      </c>
      <c r="AT54" s="65">
        <f t="shared" si="5"/>
        <v>0</v>
      </c>
      <c r="AU54" s="65">
        <f t="shared" si="6"/>
        <v>0</v>
      </c>
      <c r="AV54" s="65">
        <f t="shared" si="7"/>
        <v>0</v>
      </c>
      <c r="AW54" s="65">
        <f t="shared" si="8"/>
        <v>0</v>
      </c>
      <c r="AX54" s="65">
        <f t="shared" si="9"/>
        <v>0</v>
      </c>
      <c r="AY54" s="66">
        <f t="shared" si="10"/>
        <v>0</v>
      </c>
      <c r="AZ54" s="113"/>
      <c r="BA54" s="113"/>
    </row>
    <row r="55" spans="1:53" s="77" customFormat="1" ht="24.75" customHeight="1" x14ac:dyDescent="0.25">
      <c r="A55" s="52"/>
      <c r="B55" s="74" t="s">
        <v>55</v>
      </c>
      <c r="C55" s="74" t="s">
        <v>56</v>
      </c>
      <c r="D55" s="75" t="s">
        <v>124</v>
      </c>
      <c r="E55" s="52" t="s">
        <v>125</v>
      </c>
      <c r="F55" s="71">
        <v>53800</v>
      </c>
      <c r="G55" s="72"/>
      <c r="H55" s="57" t="s">
        <v>126</v>
      </c>
      <c r="I55" s="259"/>
      <c r="J55" s="58"/>
      <c r="K55" s="5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58"/>
      <c r="AK55" s="58"/>
      <c r="AL55" s="58"/>
      <c r="AM55" s="60"/>
      <c r="AN55" s="61">
        <f t="shared" si="1"/>
        <v>0</v>
      </c>
      <c r="AO55" s="68"/>
      <c r="AP55" s="63">
        <f t="shared" si="2"/>
        <v>0</v>
      </c>
      <c r="AQ55" s="64"/>
      <c r="AR55" s="65">
        <f t="shared" si="3"/>
        <v>0</v>
      </c>
      <c r="AS55" s="65">
        <f t="shared" si="4"/>
        <v>0</v>
      </c>
      <c r="AT55" s="65">
        <f t="shared" si="5"/>
        <v>0</v>
      </c>
      <c r="AU55" s="65">
        <f t="shared" si="6"/>
        <v>0</v>
      </c>
      <c r="AV55" s="65">
        <f t="shared" si="7"/>
        <v>0</v>
      </c>
      <c r="AW55" s="65">
        <f t="shared" si="8"/>
        <v>0</v>
      </c>
      <c r="AX55" s="65">
        <f t="shared" si="9"/>
        <v>0</v>
      </c>
      <c r="AY55" s="66">
        <f t="shared" si="10"/>
        <v>0</v>
      </c>
      <c r="AZ55" s="76"/>
      <c r="BA55" s="76"/>
    </row>
    <row r="56" spans="1:53" s="77" customFormat="1" ht="24.75" customHeight="1" x14ac:dyDescent="0.25">
      <c r="A56" s="52"/>
      <c r="B56" s="74" t="s">
        <v>40</v>
      </c>
      <c r="C56" s="74" t="s">
        <v>127</v>
      </c>
      <c r="D56" s="75" t="s">
        <v>128</v>
      </c>
      <c r="E56" s="52" t="s">
        <v>129</v>
      </c>
      <c r="F56" s="135">
        <v>226500</v>
      </c>
      <c r="G56" s="136"/>
      <c r="H56" s="106" t="s">
        <v>7</v>
      </c>
      <c r="I56" s="259"/>
      <c r="J56" s="58"/>
      <c r="K56" s="58"/>
      <c r="L56" s="58"/>
      <c r="M56" s="58"/>
      <c r="N56" s="58"/>
      <c r="O56" s="58"/>
      <c r="P56" s="58"/>
      <c r="Q56" s="58"/>
      <c r="R56" s="58"/>
      <c r="S56" s="59"/>
      <c r="T56" s="59"/>
      <c r="U56" s="59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60"/>
      <c r="AN56" s="61">
        <f t="shared" si="1"/>
        <v>0</v>
      </c>
      <c r="AO56" s="62"/>
      <c r="AP56" s="63">
        <f t="shared" si="2"/>
        <v>0</v>
      </c>
      <c r="AQ56" s="64"/>
      <c r="AR56" s="65">
        <f t="shared" si="3"/>
        <v>0</v>
      </c>
      <c r="AS56" s="65">
        <f t="shared" si="4"/>
        <v>0</v>
      </c>
      <c r="AT56" s="65">
        <f t="shared" si="5"/>
        <v>0</v>
      </c>
      <c r="AU56" s="65">
        <f t="shared" si="6"/>
        <v>0</v>
      </c>
      <c r="AV56" s="65">
        <f t="shared" si="7"/>
        <v>0</v>
      </c>
      <c r="AW56" s="65">
        <f t="shared" si="8"/>
        <v>0</v>
      </c>
      <c r="AX56" s="65">
        <f t="shared" si="9"/>
        <v>0</v>
      </c>
      <c r="AY56" s="66">
        <f t="shared" si="10"/>
        <v>0</v>
      </c>
      <c r="AZ56" s="76"/>
      <c r="BA56" s="76"/>
    </row>
    <row r="57" spans="1:53" s="77" customFormat="1" ht="24.75" customHeight="1" x14ac:dyDescent="0.25">
      <c r="A57" s="52"/>
      <c r="B57" s="75" t="s">
        <v>40</v>
      </c>
      <c r="C57" s="74" t="s">
        <v>130</v>
      </c>
      <c r="D57" s="75" t="s">
        <v>131</v>
      </c>
      <c r="E57" s="52" t="s">
        <v>132</v>
      </c>
      <c r="F57" s="79">
        <v>480000</v>
      </c>
      <c r="G57" s="136"/>
      <c r="H57" s="106" t="s">
        <v>7</v>
      </c>
      <c r="I57" s="259"/>
      <c r="J57" s="58"/>
      <c r="K57" s="58"/>
      <c r="L57" s="58"/>
      <c r="M57" s="58"/>
      <c r="N57" s="58"/>
      <c r="O57" s="58"/>
      <c r="P57" s="58"/>
      <c r="Q57" s="58"/>
      <c r="R57" s="58"/>
      <c r="S57" s="59"/>
      <c r="T57" s="59"/>
      <c r="U57" s="59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60"/>
      <c r="AN57" s="61">
        <f t="shared" si="1"/>
        <v>0</v>
      </c>
      <c r="AO57" s="62"/>
      <c r="AP57" s="63">
        <f t="shared" si="2"/>
        <v>0</v>
      </c>
      <c r="AQ57" s="64"/>
      <c r="AR57" s="65">
        <f t="shared" si="3"/>
        <v>0</v>
      </c>
      <c r="AS57" s="65">
        <f t="shared" si="4"/>
        <v>0</v>
      </c>
      <c r="AT57" s="65">
        <f t="shared" si="5"/>
        <v>0</v>
      </c>
      <c r="AU57" s="65">
        <f t="shared" si="6"/>
        <v>0</v>
      </c>
      <c r="AV57" s="65">
        <f t="shared" si="7"/>
        <v>0</v>
      </c>
      <c r="AW57" s="65">
        <f t="shared" si="8"/>
        <v>0</v>
      </c>
      <c r="AX57" s="65">
        <f t="shared" si="9"/>
        <v>0</v>
      </c>
      <c r="AY57" s="66">
        <f t="shared" si="10"/>
        <v>0</v>
      </c>
      <c r="AZ57" s="76"/>
      <c r="BA57" s="76"/>
    </row>
    <row r="58" spans="1:53" s="90" customFormat="1" ht="24.75" customHeight="1" x14ac:dyDescent="0.25">
      <c r="A58" s="232"/>
      <c r="B58" s="81" t="s">
        <v>133</v>
      </c>
      <c r="C58" s="81" t="s">
        <v>46</v>
      </c>
      <c r="D58" s="82" t="s">
        <v>57</v>
      </c>
      <c r="E58" s="80" t="s">
        <v>134</v>
      </c>
      <c r="F58" s="103">
        <v>300</v>
      </c>
      <c r="G58" s="104" t="s">
        <v>63</v>
      </c>
      <c r="H58" s="137" t="s">
        <v>103</v>
      </c>
      <c r="I58" s="265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121"/>
      <c r="AN58" s="61">
        <f t="shared" si="1"/>
        <v>0</v>
      </c>
      <c r="AO58" s="122"/>
      <c r="AP58" s="63">
        <f t="shared" si="2"/>
        <v>0</v>
      </c>
      <c r="AQ58" s="87"/>
      <c r="AR58" s="65">
        <f t="shared" si="3"/>
        <v>0</v>
      </c>
      <c r="AS58" s="65">
        <f t="shared" si="4"/>
        <v>0</v>
      </c>
      <c r="AT58" s="65">
        <f t="shared" si="5"/>
        <v>0</v>
      </c>
      <c r="AU58" s="65">
        <f t="shared" si="6"/>
        <v>0</v>
      </c>
      <c r="AV58" s="65">
        <f t="shared" si="7"/>
        <v>0</v>
      </c>
      <c r="AW58" s="65">
        <f t="shared" si="8"/>
        <v>0</v>
      </c>
      <c r="AX58" s="65">
        <f t="shared" si="9"/>
        <v>0</v>
      </c>
      <c r="AY58" s="66">
        <f t="shared" si="10"/>
        <v>0</v>
      </c>
      <c r="AZ58" s="138">
        <v>43099</v>
      </c>
      <c r="BA58" s="113"/>
    </row>
    <row r="59" spans="1:53" s="90" customFormat="1" ht="24.75" customHeight="1" x14ac:dyDescent="0.25">
      <c r="A59" s="232"/>
      <c r="B59" s="81" t="s">
        <v>133</v>
      </c>
      <c r="C59" s="81" t="s">
        <v>46</v>
      </c>
      <c r="D59" s="82" t="s">
        <v>57</v>
      </c>
      <c r="E59" s="80" t="s">
        <v>134</v>
      </c>
      <c r="F59" s="103">
        <v>300</v>
      </c>
      <c r="G59" s="104" t="s">
        <v>66</v>
      </c>
      <c r="H59" s="137" t="s">
        <v>103</v>
      </c>
      <c r="I59" s="265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121"/>
      <c r="AN59" s="61">
        <f t="shared" si="1"/>
        <v>0</v>
      </c>
      <c r="AO59" s="122"/>
      <c r="AP59" s="63">
        <f t="shared" si="2"/>
        <v>0</v>
      </c>
      <c r="AQ59" s="87"/>
      <c r="AR59" s="65">
        <f t="shared" si="3"/>
        <v>0</v>
      </c>
      <c r="AS59" s="65">
        <f t="shared" si="4"/>
        <v>0</v>
      </c>
      <c r="AT59" s="65">
        <f t="shared" si="5"/>
        <v>0</v>
      </c>
      <c r="AU59" s="65">
        <f t="shared" si="6"/>
        <v>0</v>
      </c>
      <c r="AV59" s="65">
        <f t="shared" si="7"/>
        <v>0</v>
      </c>
      <c r="AW59" s="65">
        <f t="shared" si="8"/>
        <v>0</v>
      </c>
      <c r="AX59" s="65">
        <f t="shared" si="9"/>
        <v>0</v>
      </c>
      <c r="AY59" s="66">
        <f t="shared" si="10"/>
        <v>0</v>
      </c>
      <c r="AZ59" s="113"/>
      <c r="BA59" s="113"/>
    </row>
    <row r="60" spans="1:53" s="77" customFormat="1" ht="24.75" customHeight="1" x14ac:dyDescent="0.25">
      <c r="A60" s="52"/>
      <c r="B60" s="74" t="s">
        <v>40</v>
      </c>
      <c r="C60" s="74" t="s">
        <v>135</v>
      </c>
      <c r="D60" s="75" t="s">
        <v>41</v>
      </c>
      <c r="E60" s="52" t="s">
        <v>136</v>
      </c>
      <c r="F60" s="79">
        <v>320000</v>
      </c>
      <c r="G60" s="44"/>
      <c r="H60" s="139" t="s">
        <v>7</v>
      </c>
      <c r="I60" s="259"/>
      <c r="J60" s="58"/>
      <c r="K60" s="58"/>
      <c r="L60" s="58"/>
      <c r="M60" s="58"/>
      <c r="N60" s="58"/>
      <c r="O60" s="58"/>
      <c r="P60" s="58"/>
      <c r="Q60" s="58"/>
      <c r="R60" s="58"/>
      <c r="S60" s="59"/>
      <c r="T60" s="59"/>
      <c r="U60" s="59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60"/>
      <c r="AN60" s="61">
        <f t="shared" si="1"/>
        <v>0</v>
      </c>
      <c r="AO60" s="62"/>
      <c r="AP60" s="63">
        <f t="shared" si="2"/>
        <v>0</v>
      </c>
      <c r="AQ60" s="64"/>
      <c r="AR60" s="65">
        <f t="shared" si="3"/>
        <v>0</v>
      </c>
      <c r="AS60" s="65">
        <f t="shared" si="4"/>
        <v>0</v>
      </c>
      <c r="AT60" s="65">
        <f t="shared" si="5"/>
        <v>0</v>
      </c>
      <c r="AU60" s="65">
        <f t="shared" si="6"/>
        <v>0</v>
      </c>
      <c r="AV60" s="65">
        <f t="shared" si="7"/>
        <v>0</v>
      </c>
      <c r="AW60" s="65">
        <f t="shared" si="8"/>
        <v>0</v>
      </c>
      <c r="AX60" s="65">
        <f t="shared" si="9"/>
        <v>0</v>
      </c>
      <c r="AY60" s="66">
        <f t="shared" si="10"/>
        <v>0</v>
      </c>
      <c r="AZ60" s="76"/>
      <c r="BA60" s="76"/>
    </row>
    <row r="61" spans="1:53" s="77" customFormat="1" ht="24.75" customHeight="1" x14ac:dyDescent="0.25">
      <c r="A61" s="52"/>
      <c r="B61" s="74" t="s">
        <v>59</v>
      </c>
      <c r="C61" s="74" t="s">
        <v>60</v>
      </c>
      <c r="D61" s="75" t="s">
        <v>90</v>
      </c>
      <c r="E61" s="52" t="s">
        <v>137</v>
      </c>
      <c r="F61" s="79">
        <v>65000</v>
      </c>
      <c r="G61" s="44"/>
      <c r="H61" s="139" t="s">
        <v>7</v>
      </c>
      <c r="I61" s="259"/>
      <c r="J61" s="58"/>
      <c r="K61" s="58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107"/>
      <c r="AL61" s="107"/>
      <c r="AM61" s="108"/>
      <c r="AN61" s="61">
        <f t="shared" si="1"/>
        <v>0</v>
      </c>
      <c r="AO61" s="109"/>
      <c r="AP61" s="63">
        <f t="shared" si="2"/>
        <v>0</v>
      </c>
      <c r="AQ61" s="64"/>
      <c r="AR61" s="65">
        <f t="shared" si="3"/>
        <v>0</v>
      </c>
      <c r="AS61" s="65">
        <f t="shared" si="4"/>
        <v>0</v>
      </c>
      <c r="AT61" s="65">
        <f t="shared" si="5"/>
        <v>0</v>
      </c>
      <c r="AU61" s="65">
        <f t="shared" si="6"/>
        <v>0</v>
      </c>
      <c r="AV61" s="65">
        <f t="shared" si="7"/>
        <v>0</v>
      </c>
      <c r="AW61" s="65">
        <f t="shared" si="8"/>
        <v>0</v>
      </c>
      <c r="AX61" s="65">
        <f t="shared" si="9"/>
        <v>0</v>
      </c>
      <c r="AY61" s="66">
        <f t="shared" si="10"/>
        <v>0</v>
      </c>
      <c r="AZ61" s="76"/>
      <c r="BA61" s="76"/>
    </row>
    <row r="62" spans="1:53" s="77" customFormat="1" ht="24.75" customHeight="1" x14ac:dyDescent="0.25">
      <c r="A62" s="52"/>
      <c r="B62" s="74" t="s">
        <v>138</v>
      </c>
      <c r="C62" s="74" t="s">
        <v>60</v>
      </c>
      <c r="D62" s="75" t="s">
        <v>90</v>
      </c>
      <c r="E62" s="75" t="s">
        <v>139</v>
      </c>
      <c r="F62" s="79">
        <v>30000</v>
      </c>
      <c r="G62" s="136"/>
      <c r="H62" s="57" t="s">
        <v>7</v>
      </c>
      <c r="I62" s="264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8"/>
      <c r="AJ62" s="58"/>
      <c r="AK62" s="58"/>
      <c r="AL62" s="58"/>
      <c r="AM62" s="60"/>
      <c r="AN62" s="61">
        <f t="shared" si="1"/>
        <v>0</v>
      </c>
      <c r="AO62" s="68"/>
      <c r="AP62" s="63">
        <f t="shared" si="2"/>
        <v>0</v>
      </c>
      <c r="AQ62" s="64"/>
      <c r="AR62" s="65">
        <f t="shared" si="3"/>
        <v>0</v>
      </c>
      <c r="AS62" s="65">
        <f t="shared" si="4"/>
        <v>0</v>
      </c>
      <c r="AT62" s="65">
        <f t="shared" si="5"/>
        <v>0</v>
      </c>
      <c r="AU62" s="65">
        <f t="shared" si="6"/>
        <v>0</v>
      </c>
      <c r="AV62" s="65">
        <f t="shared" si="7"/>
        <v>0</v>
      </c>
      <c r="AW62" s="65">
        <f t="shared" si="8"/>
        <v>0</v>
      </c>
      <c r="AX62" s="65">
        <f t="shared" si="9"/>
        <v>0</v>
      </c>
      <c r="AY62" s="66">
        <f t="shared" si="10"/>
        <v>0</v>
      </c>
      <c r="AZ62" s="76"/>
      <c r="BA62" s="76"/>
    </row>
    <row r="63" spans="1:53" s="77" customFormat="1" ht="24.75" customHeight="1" x14ac:dyDescent="0.25">
      <c r="A63" s="52"/>
      <c r="B63" s="74" t="s">
        <v>59</v>
      </c>
      <c r="C63" s="74" t="s">
        <v>46</v>
      </c>
      <c r="D63" s="75" t="s">
        <v>57</v>
      </c>
      <c r="E63" s="52" t="s">
        <v>140</v>
      </c>
      <c r="F63" s="79">
        <v>75900</v>
      </c>
      <c r="G63" s="136"/>
      <c r="H63" s="106" t="s">
        <v>7</v>
      </c>
      <c r="I63" s="259"/>
      <c r="J63" s="58"/>
      <c r="K63" s="58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60"/>
      <c r="AN63" s="61">
        <f t="shared" si="1"/>
        <v>0</v>
      </c>
      <c r="AO63" s="68"/>
      <c r="AP63" s="63">
        <f t="shared" si="2"/>
        <v>0</v>
      </c>
      <c r="AQ63" s="64"/>
      <c r="AR63" s="65">
        <f t="shared" si="3"/>
        <v>0</v>
      </c>
      <c r="AS63" s="65">
        <f t="shared" si="4"/>
        <v>0</v>
      </c>
      <c r="AT63" s="65">
        <f t="shared" si="5"/>
        <v>0</v>
      </c>
      <c r="AU63" s="65">
        <f t="shared" si="6"/>
        <v>0</v>
      </c>
      <c r="AV63" s="65">
        <f t="shared" si="7"/>
        <v>0</v>
      </c>
      <c r="AW63" s="65">
        <f t="shared" si="8"/>
        <v>0</v>
      </c>
      <c r="AX63" s="65">
        <f t="shared" si="9"/>
        <v>0</v>
      </c>
      <c r="AY63" s="66">
        <f t="shared" si="10"/>
        <v>0</v>
      </c>
    </row>
    <row r="64" spans="1:53" s="77" customFormat="1" ht="24.75" customHeight="1" x14ac:dyDescent="0.25">
      <c r="A64" s="52"/>
      <c r="B64" s="74" t="s">
        <v>59</v>
      </c>
      <c r="C64" s="74" t="s">
        <v>46</v>
      </c>
      <c r="D64" s="75" t="s">
        <v>57</v>
      </c>
      <c r="E64" s="52" t="s">
        <v>141</v>
      </c>
      <c r="F64" s="79">
        <v>57500</v>
      </c>
      <c r="G64" s="136"/>
      <c r="H64" s="106" t="s">
        <v>7</v>
      </c>
      <c r="I64" s="264"/>
      <c r="J64" s="58"/>
      <c r="K64" s="59"/>
      <c r="L64" s="59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60"/>
      <c r="AN64" s="61">
        <f t="shared" si="1"/>
        <v>0</v>
      </c>
      <c r="AO64" s="140"/>
      <c r="AP64" s="63">
        <f t="shared" si="2"/>
        <v>0</v>
      </c>
      <c r="AQ64" s="64"/>
      <c r="AR64" s="65">
        <f t="shared" si="3"/>
        <v>0</v>
      </c>
      <c r="AS64" s="65">
        <f t="shared" si="4"/>
        <v>0</v>
      </c>
      <c r="AT64" s="65">
        <f t="shared" si="5"/>
        <v>0</v>
      </c>
      <c r="AU64" s="65">
        <f t="shared" si="6"/>
        <v>0</v>
      </c>
      <c r="AV64" s="65">
        <f t="shared" si="7"/>
        <v>0</v>
      </c>
      <c r="AW64" s="65">
        <f t="shared" si="8"/>
        <v>0</v>
      </c>
      <c r="AX64" s="65">
        <f t="shared" si="9"/>
        <v>0</v>
      </c>
      <c r="AY64" s="66">
        <f t="shared" si="10"/>
        <v>0</v>
      </c>
    </row>
    <row r="65" spans="1:53" s="77" customFormat="1" ht="24.75" customHeight="1" x14ac:dyDescent="0.25">
      <c r="A65" s="52"/>
      <c r="B65" s="74" t="s">
        <v>40</v>
      </c>
      <c r="C65" s="74" t="s">
        <v>40</v>
      </c>
      <c r="D65" s="75" t="s">
        <v>142</v>
      </c>
      <c r="E65" s="52" t="s">
        <v>143</v>
      </c>
      <c r="F65" s="79">
        <v>300000</v>
      </c>
      <c r="G65" s="136"/>
      <c r="H65" s="106" t="s">
        <v>7</v>
      </c>
      <c r="I65" s="259"/>
      <c r="J65" s="58"/>
      <c r="K65" s="58"/>
      <c r="L65" s="58"/>
      <c r="M65" s="58"/>
      <c r="N65" s="58"/>
      <c r="O65" s="58"/>
      <c r="P65" s="58"/>
      <c r="Q65" s="58"/>
      <c r="R65" s="58"/>
      <c r="S65" s="59"/>
      <c r="T65" s="59"/>
      <c r="U65" s="59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60"/>
      <c r="AN65" s="61">
        <f t="shared" si="1"/>
        <v>0</v>
      </c>
      <c r="AO65" s="62"/>
      <c r="AP65" s="63">
        <f t="shared" si="2"/>
        <v>0</v>
      </c>
      <c r="AQ65" s="64"/>
      <c r="AR65" s="65">
        <f t="shared" si="3"/>
        <v>0</v>
      </c>
      <c r="AS65" s="65">
        <f t="shared" si="4"/>
        <v>0</v>
      </c>
      <c r="AT65" s="65">
        <f t="shared" si="5"/>
        <v>0</v>
      </c>
      <c r="AU65" s="65">
        <f t="shared" si="6"/>
        <v>0</v>
      </c>
      <c r="AV65" s="65">
        <f t="shared" si="7"/>
        <v>0</v>
      </c>
      <c r="AW65" s="65">
        <f t="shared" si="8"/>
        <v>0</v>
      </c>
      <c r="AX65" s="65">
        <f t="shared" si="9"/>
        <v>0</v>
      </c>
      <c r="AY65" s="66">
        <f t="shared" si="10"/>
        <v>0</v>
      </c>
    </row>
    <row r="66" spans="1:53" s="77" customFormat="1" ht="24.75" customHeight="1" x14ac:dyDescent="0.25">
      <c r="A66" s="52"/>
      <c r="B66" s="75" t="s">
        <v>70</v>
      </c>
      <c r="C66" s="52" t="s">
        <v>71</v>
      </c>
      <c r="D66" s="75" t="s">
        <v>144</v>
      </c>
      <c r="E66" s="52" t="s">
        <v>145</v>
      </c>
      <c r="F66" s="79">
        <v>50000</v>
      </c>
      <c r="G66" s="119"/>
      <c r="H66" s="106" t="s">
        <v>7</v>
      </c>
      <c r="I66" s="262"/>
      <c r="J66" s="98"/>
      <c r="K66" s="58"/>
      <c r="L66" s="58"/>
      <c r="M66" s="58"/>
      <c r="N66" s="58"/>
      <c r="O66" s="58"/>
      <c r="P66" s="58"/>
      <c r="Q66" s="58"/>
      <c r="R66" s="58"/>
      <c r="S66" s="59"/>
      <c r="T66" s="59"/>
      <c r="U66" s="58"/>
      <c r="V66" s="59"/>
      <c r="W66" s="59"/>
      <c r="X66" s="59"/>
      <c r="Y66" s="59"/>
      <c r="Z66" s="59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60"/>
      <c r="AN66" s="61">
        <f t="shared" si="1"/>
        <v>0</v>
      </c>
      <c r="AO66" s="62"/>
      <c r="AP66" s="63">
        <f t="shared" si="2"/>
        <v>0</v>
      </c>
      <c r="AQ66" s="64"/>
      <c r="AR66" s="65">
        <f t="shared" si="3"/>
        <v>0</v>
      </c>
      <c r="AS66" s="65">
        <f t="shared" si="4"/>
        <v>0</v>
      </c>
      <c r="AT66" s="65">
        <f t="shared" si="5"/>
        <v>0</v>
      </c>
      <c r="AU66" s="65">
        <f t="shared" si="6"/>
        <v>0</v>
      </c>
      <c r="AV66" s="65">
        <f t="shared" si="7"/>
        <v>0</v>
      </c>
      <c r="AW66" s="65">
        <f t="shared" si="8"/>
        <v>0</v>
      </c>
      <c r="AX66" s="65">
        <f t="shared" si="9"/>
        <v>0</v>
      </c>
      <c r="AY66" s="66">
        <f t="shared" si="10"/>
        <v>0</v>
      </c>
    </row>
    <row r="67" spans="1:53" s="77" customFormat="1" ht="24.75" customHeight="1" x14ac:dyDescent="0.25">
      <c r="A67" s="52"/>
      <c r="B67" s="75" t="s">
        <v>40</v>
      </c>
      <c r="C67" s="52" t="s">
        <v>146</v>
      </c>
      <c r="D67" s="75" t="s">
        <v>147</v>
      </c>
      <c r="E67" s="52" t="s">
        <v>148</v>
      </c>
      <c r="F67" s="71">
        <v>300000</v>
      </c>
      <c r="G67" s="136"/>
      <c r="H67" s="57" t="s">
        <v>7</v>
      </c>
      <c r="I67" s="259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60"/>
      <c r="AN67" s="61">
        <f t="shared" si="1"/>
        <v>0</v>
      </c>
      <c r="AO67" s="68"/>
      <c r="AP67" s="63">
        <f t="shared" si="2"/>
        <v>0</v>
      </c>
      <c r="AQ67" s="64"/>
      <c r="AR67" s="65">
        <f t="shared" si="3"/>
        <v>0</v>
      </c>
      <c r="AS67" s="65">
        <f t="shared" si="4"/>
        <v>0</v>
      </c>
      <c r="AT67" s="65">
        <f t="shared" si="5"/>
        <v>0</v>
      </c>
      <c r="AU67" s="65">
        <f t="shared" si="6"/>
        <v>0</v>
      </c>
      <c r="AV67" s="65">
        <f t="shared" si="7"/>
        <v>0</v>
      </c>
      <c r="AW67" s="65">
        <f t="shared" si="8"/>
        <v>0</v>
      </c>
      <c r="AX67" s="65">
        <f t="shared" si="9"/>
        <v>0</v>
      </c>
      <c r="AY67" s="66">
        <f t="shared" si="10"/>
        <v>0</v>
      </c>
      <c r="AZ67" s="132">
        <v>43099</v>
      </c>
    </row>
    <row r="68" spans="1:53" s="77" customFormat="1" ht="24.75" customHeight="1" x14ac:dyDescent="0.25">
      <c r="A68" s="52"/>
      <c r="B68" s="75" t="s">
        <v>40</v>
      </c>
      <c r="C68" s="52" t="s">
        <v>40</v>
      </c>
      <c r="D68" s="75" t="s">
        <v>149</v>
      </c>
      <c r="E68" s="52" t="s">
        <v>150</v>
      </c>
      <c r="F68" s="79">
        <v>200000</v>
      </c>
      <c r="G68" s="119"/>
      <c r="H68" s="106" t="s">
        <v>7</v>
      </c>
      <c r="I68" s="259"/>
      <c r="J68" s="58"/>
      <c r="K68" s="58"/>
      <c r="L68" s="58"/>
      <c r="M68" s="58"/>
      <c r="N68" s="58"/>
      <c r="O68" s="58"/>
      <c r="P68" s="58"/>
      <c r="Q68" s="58"/>
      <c r="R68" s="58"/>
      <c r="S68" s="59"/>
      <c r="T68" s="59"/>
      <c r="U68" s="59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60"/>
      <c r="AN68" s="61">
        <f t="shared" si="1"/>
        <v>0</v>
      </c>
      <c r="AO68" s="62"/>
      <c r="AP68" s="63">
        <f t="shared" si="2"/>
        <v>0</v>
      </c>
      <c r="AQ68" s="64"/>
      <c r="AR68" s="65">
        <f t="shared" si="3"/>
        <v>0</v>
      </c>
      <c r="AS68" s="65">
        <f t="shared" si="4"/>
        <v>0</v>
      </c>
      <c r="AT68" s="65">
        <f t="shared" si="5"/>
        <v>0</v>
      </c>
      <c r="AU68" s="65">
        <f t="shared" si="6"/>
        <v>0</v>
      </c>
      <c r="AV68" s="65">
        <f t="shared" si="7"/>
        <v>0</v>
      </c>
      <c r="AW68" s="65">
        <f t="shared" si="8"/>
        <v>0</v>
      </c>
      <c r="AX68" s="65">
        <f t="shared" si="9"/>
        <v>0</v>
      </c>
      <c r="AY68" s="66">
        <f t="shared" si="10"/>
        <v>0</v>
      </c>
    </row>
    <row r="69" spans="1:53" s="77" customFormat="1" ht="24.75" customHeight="1" x14ac:dyDescent="0.25">
      <c r="A69" s="52"/>
      <c r="B69" s="53" t="s">
        <v>40</v>
      </c>
      <c r="C69" s="67" t="s">
        <v>46</v>
      </c>
      <c r="D69" s="53" t="s">
        <v>47</v>
      </c>
      <c r="E69" s="52" t="s">
        <v>151</v>
      </c>
      <c r="F69" s="79">
        <v>220034.2</v>
      </c>
      <c r="G69" s="136"/>
      <c r="H69" s="106" t="s">
        <v>7</v>
      </c>
      <c r="I69" s="259"/>
      <c r="J69" s="58"/>
      <c r="K69" s="58"/>
      <c r="L69" s="58"/>
      <c r="M69" s="58"/>
      <c r="N69" s="58"/>
      <c r="O69" s="58"/>
      <c r="P69" s="58"/>
      <c r="Q69" s="58"/>
      <c r="R69" s="58"/>
      <c r="S69" s="59"/>
      <c r="T69" s="59"/>
      <c r="U69" s="59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60"/>
      <c r="AN69" s="61">
        <f t="shared" si="1"/>
        <v>0</v>
      </c>
      <c r="AO69" s="62"/>
      <c r="AP69" s="63">
        <f t="shared" si="2"/>
        <v>0</v>
      </c>
      <c r="AQ69" s="64"/>
      <c r="AR69" s="65">
        <f t="shared" si="3"/>
        <v>0</v>
      </c>
      <c r="AS69" s="65">
        <f t="shared" si="4"/>
        <v>0</v>
      </c>
      <c r="AT69" s="65">
        <f t="shared" si="5"/>
        <v>0</v>
      </c>
      <c r="AU69" s="65">
        <f t="shared" si="6"/>
        <v>0</v>
      </c>
      <c r="AV69" s="65">
        <f t="shared" si="7"/>
        <v>0</v>
      </c>
      <c r="AW69" s="65">
        <f t="shared" si="8"/>
        <v>0</v>
      </c>
      <c r="AX69" s="65">
        <f t="shared" si="9"/>
        <v>0</v>
      </c>
      <c r="AY69" s="66">
        <f t="shared" si="10"/>
        <v>0</v>
      </c>
    </row>
    <row r="70" spans="1:53" s="77" customFormat="1" ht="24.75" customHeight="1" x14ac:dyDescent="0.25">
      <c r="A70" s="52"/>
      <c r="B70" s="75" t="s">
        <v>40</v>
      </c>
      <c r="C70" s="52" t="s">
        <v>52</v>
      </c>
      <c r="D70" s="75" t="s">
        <v>53</v>
      </c>
      <c r="E70" s="75" t="s">
        <v>152</v>
      </c>
      <c r="F70" s="79">
        <v>350000</v>
      </c>
      <c r="G70" s="119"/>
      <c r="H70" s="97" t="s">
        <v>7</v>
      </c>
      <c r="I70" s="259"/>
      <c r="J70" s="58"/>
      <c r="K70" s="58"/>
      <c r="L70" s="58"/>
      <c r="M70" s="58"/>
      <c r="N70" s="58"/>
      <c r="O70" s="58"/>
      <c r="P70" s="58"/>
      <c r="Q70" s="58"/>
      <c r="R70" s="58"/>
      <c r="S70" s="59"/>
      <c r="T70" s="59"/>
      <c r="U70" s="59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60"/>
      <c r="AN70" s="61">
        <f t="shared" si="1"/>
        <v>0</v>
      </c>
      <c r="AO70" s="62"/>
      <c r="AP70" s="63">
        <f t="shared" si="2"/>
        <v>0</v>
      </c>
      <c r="AQ70" s="64"/>
      <c r="AR70" s="65">
        <f t="shared" si="3"/>
        <v>0</v>
      </c>
      <c r="AS70" s="65">
        <f t="shared" si="4"/>
        <v>0</v>
      </c>
      <c r="AT70" s="65">
        <f t="shared" si="5"/>
        <v>0</v>
      </c>
      <c r="AU70" s="65">
        <f t="shared" si="6"/>
        <v>0</v>
      </c>
      <c r="AV70" s="65">
        <f t="shared" si="7"/>
        <v>0</v>
      </c>
      <c r="AW70" s="65">
        <f t="shared" si="8"/>
        <v>0</v>
      </c>
      <c r="AX70" s="65">
        <f t="shared" si="9"/>
        <v>0</v>
      </c>
      <c r="AY70" s="66">
        <f t="shared" si="10"/>
        <v>0</v>
      </c>
    </row>
    <row r="71" spans="1:53" s="77" customFormat="1" ht="24.75" customHeight="1" x14ac:dyDescent="0.25">
      <c r="A71" s="52"/>
      <c r="B71" s="75" t="s">
        <v>40</v>
      </c>
      <c r="C71" s="75" t="s">
        <v>130</v>
      </c>
      <c r="D71" s="75" t="s">
        <v>153</v>
      </c>
      <c r="E71" s="52" t="s">
        <v>154</v>
      </c>
      <c r="F71" s="141">
        <v>300000</v>
      </c>
      <c r="G71" s="136"/>
      <c r="H71" s="142" t="s">
        <v>7</v>
      </c>
      <c r="I71" s="259"/>
      <c r="J71" s="58"/>
      <c r="K71" s="58"/>
      <c r="L71" s="58"/>
      <c r="M71" s="58"/>
      <c r="N71" s="58"/>
      <c r="O71" s="58"/>
      <c r="P71" s="58"/>
      <c r="Q71" s="58"/>
      <c r="R71" s="58"/>
      <c r="S71" s="59"/>
      <c r="T71" s="59"/>
      <c r="U71" s="59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60"/>
      <c r="AN71" s="61">
        <f t="shared" si="1"/>
        <v>0</v>
      </c>
      <c r="AO71" s="62"/>
      <c r="AP71" s="63">
        <f t="shared" si="2"/>
        <v>0</v>
      </c>
      <c r="AQ71" s="64"/>
      <c r="AR71" s="65">
        <f t="shared" si="3"/>
        <v>0</v>
      </c>
      <c r="AS71" s="65">
        <f t="shared" si="4"/>
        <v>0</v>
      </c>
      <c r="AT71" s="65">
        <f t="shared" si="5"/>
        <v>0</v>
      </c>
      <c r="AU71" s="65">
        <f t="shared" si="6"/>
        <v>0</v>
      </c>
      <c r="AV71" s="65">
        <f t="shared" si="7"/>
        <v>0</v>
      </c>
      <c r="AW71" s="65">
        <f t="shared" si="8"/>
        <v>0</v>
      </c>
      <c r="AX71" s="65">
        <f t="shared" si="9"/>
        <v>0</v>
      </c>
      <c r="AY71" s="66">
        <f t="shared" si="10"/>
        <v>0</v>
      </c>
      <c r="AZ71" s="76"/>
      <c r="BA71" s="76"/>
    </row>
    <row r="72" spans="1:53" s="77" customFormat="1" ht="24.75" customHeight="1" x14ac:dyDescent="0.25">
      <c r="A72" s="52"/>
      <c r="B72" s="75" t="s">
        <v>155</v>
      </c>
      <c r="C72" s="75" t="s">
        <v>156</v>
      </c>
      <c r="D72" s="75" t="s">
        <v>157</v>
      </c>
      <c r="E72" s="52" t="s">
        <v>158</v>
      </c>
      <c r="F72" s="141">
        <v>120000</v>
      </c>
      <c r="G72" s="136"/>
      <c r="H72" s="142" t="s">
        <v>7</v>
      </c>
      <c r="I72" s="259"/>
      <c r="J72" s="58"/>
      <c r="K72" s="58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60"/>
      <c r="AN72" s="61">
        <f t="shared" si="1"/>
        <v>0</v>
      </c>
      <c r="AO72" s="68"/>
      <c r="AP72" s="63">
        <f t="shared" si="2"/>
        <v>0</v>
      </c>
      <c r="AQ72" s="64"/>
      <c r="AR72" s="65">
        <f t="shared" si="3"/>
        <v>0</v>
      </c>
      <c r="AS72" s="65">
        <f t="shared" si="4"/>
        <v>0</v>
      </c>
      <c r="AT72" s="65">
        <f t="shared" si="5"/>
        <v>0</v>
      </c>
      <c r="AU72" s="65">
        <f t="shared" si="6"/>
        <v>0</v>
      </c>
      <c r="AV72" s="65">
        <f t="shared" si="7"/>
        <v>0</v>
      </c>
      <c r="AW72" s="65">
        <f t="shared" si="8"/>
        <v>0</v>
      </c>
      <c r="AX72" s="65">
        <f t="shared" si="9"/>
        <v>0</v>
      </c>
      <c r="AY72" s="66">
        <f t="shared" si="10"/>
        <v>0</v>
      </c>
      <c r="AZ72" s="76"/>
      <c r="BA72" s="76"/>
    </row>
    <row r="73" spans="1:53" s="77" customFormat="1" ht="24.75" customHeight="1" x14ac:dyDescent="0.25">
      <c r="A73" s="52"/>
      <c r="B73" s="74" t="s">
        <v>59</v>
      </c>
      <c r="C73" s="75" t="s">
        <v>159</v>
      </c>
      <c r="D73" s="75" t="s">
        <v>160</v>
      </c>
      <c r="E73" s="52" t="s">
        <v>161</v>
      </c>
      <c r="F73" s="141">
        <v>95000</v>
      </c>
      <c r="G73" s="136"/>
      <c r="H73" s="142" t="s">
        <v>7</v>
      </c>
      <c r="I73" s="259"/>
      <c r="J73" s="58"/>
      <c r="K73" s="58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60"/>
      <c r="AN73" s="61">
        <f t="shared" si="1"/>
        <v>0</v>
      </c>
      <c r="AO73" s="68"/>
      <c r="AP73" s="63">
        <f t="shared" si="2"/>
        <v>0</v>
      </c>
      <c r="AQ73" s="64"/>
      <c r="AR73" s="65">
        <f t="shared" si="3"/>
        <v>0</v>
      </c>
      <c r="AS73" s="65">
        <f t="shared" si="4"/>
        <v>0</v>
      </c>
      <c r="AT73" s="65">
        <f t="shared" si="5"/>
        <v>0</v>
      </c>
      <c r="AU73" s="65">
        <f t="shared" si="6"/>
        <v>0</v>
      </c>
      <c r="AV73" s="65">
        <f t="shared" si="7"/>
        <v>0</v>
      </c>
      <c r="AW73" s="65">
        <f t="shared" si="8"/>
        <v>0</v>
      </c>
      <c r="AX73" s="65">
        <f t="shared" si="9"/>
        <v>0</v>
      </c>
      <c r="AY73" s="66">
        <f t="shared" si="10"/>
        <v>0</v>
      </c>
      <c r="AZ73" s="76"/>
      <c r="BA73" s="76"/>
    </row>
    <row r="74" spans="1:53" s="77" customFormat="1" ht="24.75" customHeight="1" x14ac:dyDescent="0.25">
      <c r="A74" s="52"/>
      <c r="B74" s="74" t="s">
        <v>59</v>
      </c>
      <c r="C74" s="74" t="s">
        <v>60</v>
      </c>
      <c r="D74" s="75" t="s">
        <v>61</v>
      </c>
      <c r="E74" s="52" t="s">
        <v>162</v>
      </c>
      <c r="F74" s="71">
        <v>85000</v>
      </c>
      <c r="G74" s="119"/>
      <c r="H74" s="139" t="s">
        <v>7</v>
      </c>
      <c r="I74" s="259"/>
      <c r="J74" s="58"/>
      <c r="K74" s="58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60"/>
      <c r="AN74" s="61">
        <f t="shared" si="1"/>
        <v>0</v>
      </c>
      <c r="AO74" s="68"/>
      <c r="AP74" s="63">
        <f t="shared" si="2"/>
        <v>0</v>
      </c>
      <c r="AQ74" s="64"/>
      <c r="AR74" s="65">
        <f t="shared" si="3"/>
        <v>0</v>
      </c>
      <c r="AS74" s="65">
        <f t="shared" si="4"/>
        <v>0</v>
      </c>
      <c r="AT74" s="65">
        <f t="shared" si="5"/>
        <v>0</v>
      </c>
      <c r="AU74" s="65">
        <f t="shared" si="6"/>
        <v>0</v>
      </c>
      <c r="AV74" s="65">
        <f t="shared" si="7"/>
        <v>0</v>
      </c>
      <c r="AW74" s="65">
        <f t="shared" si="8"/>
        <v>0</v>
      </c>
      <c r="AX74" s="65">
        <f t="shared" si="9"/>
        <v>0</v>
      </c>
      <c r="AY74" s="66">
        <f t="shared" si="10"/>
        <v>0</v>
      </c>
      <c r="AZ74" s="76"/>
      <c r="BA74" s="76"/>
    </row>
    <row r="75" spans="1:53" s="77" customFormat="1" ht="24.75" customHeight="1" x14ac:dyDescent="0.25">
      <c r="A75" s="52"/>
      <c r="B75" s="74" t="s">
        <v>59</v>
      </c>
      <c r="C75" s="74" t="s">
        <v>74</v>
      </c>
      <c r="D75" s="75" t="s">
        <v>72</v>
      </c>
      <c r="E75" s="52" t="s">
        <v>163</v>
      </c>
      <c r="F75" s="71">
        <v>200000</v>
      </c>
      <c r="G75" s="136"/>
      <c r="H75" s="57" t="s">
        <v>7</v>
      </c>
      <c r="I75" s="263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100"/>
      <c r="AN75" s="61">
        <f t="shared" si="1"/>
        <v>0</v>
      </c>
      <c r="AO75" s="101"/>
      <c r="AP75" s="63">
        <f t="shared" si="2"/>
        <v>0</v>
      </c>
      <c r="AQ75" s="102"/>
      <c r="AR75" s="65">
        <f t="shared" si="3"/>
        <v>0</v>
      </c>
      <c r="AS75" s="65">
        <f t="shared" si="4"/>
        <v>0</v>
      </c>
      <c r="AT75" s="65">
        <f t="shared" si="5"/>
        <v>0</v>
      </c>
      <c r="AU75" s="65">
        <f t="shared" si="6"/>
        <v>0</v>
      </c>
      <c r="AV75" s="65">
        <f t="shared" si="7"/>
        <v>0</v>
      </c>
      <c r="AW75" s="65">
        <f t="shared" si="8"/>
        <v>0</v>
      </c>
      <c r="AX75" s="65">
        <f t="shared" si="9"/>
        <v>0</v>
      </c>
      <c r="AY75" s="66">
        <f t="shared" si="10"/>
        <v>0</v>
      </c>
      <c r="AZ75" s="76"/>
      <c r="BA75" s="76"/>
    </row>
    <row r="76" spans="1:53" s="90" customFormat="1" ht="24.75" customHeight="1" x14ac:dyDescent="0.25">
      <c r="A76" s="80"/>
      <c r="B76" s="81" t="s">
        <v>59</v>
      </c>
      <c r="C76" s="81" t="s">
        <v>46</v>
      </c>
      <c r="D76" s="82" t="s">
        <v>61</v>
      </c>
      <c r="E76" s="80" t="s">
        <v>164</v>
      </c>
      <c r="F76" s="83">
        <v>480</v>
      </c>
      <c r="G76" s="134" t="s">
        <v>63</v>
      </c>
      <c r="H76" s="105" t="s">
        <v>165</v>
      </c>
      <c r="I76" s="266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43"/>
      <c r="AN76" s="61">
        <f t="shared" ref="AN76:AN139" si="11">SUM(I76:AM76)</f>
        <v>0</v>
      </c>
      <c r="AO76" s="144"/>
      <c r="AP76" s="63">
        <f t="shared" ref="AP76:AP139" si="12">COUNTIF(I76:AM76,"=8")+COUNTIF(I76:AM76,"=К")+COUNTIF(I76:AM76,"=1")+COUNTIF(I76:AM76,"=2")+COUNTIF(I76:AM76,"=3")+COUNTIF(I76:AM76,"=4")+COUNTIF(I76:AM76,"=5")+COUNTIF(I76:AM76,"=6")+COUNTIF(I76:AM76,"=7")+COUNTIF(I76:AM76,"=9")+COUNTIF(I76:AM76,"=10")+COUNTIF(I76:AM76,"=11")+COUNTIF(I76:AM76,"=12")</f>
        <v>0</v>
      </c>
      <c r="AQ76" s="145"/>
      <c r="AR76" s="65">
        <f t="shared" ref="AR76:AR139" si="13">COUNTIF(I76:AM76,"=БС")+COUNTIF(I76:AM76,"=Ар")</f>
        <v>0</v>
      </c>
      <c r="AS76" s="65">
        <f t="shared" ref="AS76:AS139" si="14">COUNTIF(I76:AM76,"=О")</f>
        <v>0</v>
      </c>
      <c r="AT76" s="65">
        <f t="shared" ref="AT76:AT139" si="15">COUNTIF(I76:AM76,"=Бл")</f>
        <v>0</v>
      </c>
      <c r="AU76" s="65">
        <f t="shared" ref="AU76:AU139" si="16">COUNTIF(I76:AM76,"=Нс")</f>
        <v>0</v>
      </c>
      <c r="AV76" s="65">
        <f t="shared" ref="AV76:AV139" si="17">COUNTIF(I76:AM76,"=П")</f>
        <v>0</v>
      </c>
      <c r="AW76" s="65">
        <f t="shared" ref="AW76:AW139" si="18">COUNTIF(I76:AM76,"=А")</f>
        <v>0</v>
      </c>
      <c r="AX76" s="65">
        <f t="shared" ref="AX76:AX139" si="19">COUNTIF(I76:AM76,"=К")</f>
        <v>0</v>
      </c>
      <c r="AY76" s="66">
        <f t="shared" ref="AY76:AY139" si="20">COUNTIF(I76:AM76,"=В")</f>
        <v>0</v>
      </c>
      <c r="AZ76" s="113"/>
      <c r="BA76" s="113"/>
    </row>
    <row r="77" spans="1:53" s="90" customFormat="1" ht="24.75" customHeight="1" x14ac:dyDescent="0.25">
      <c r="A77" s="80"/>
      <c r="B77" s="81" t="s">
        <v>59</v>
      </c>
      <c r="C77" s="81" t="s">
        <v>46</v>
      </c>
      <c r="D77" s="82" t="s">
        <v>61</v>
      </c>
      <c r="E77" s="80" t="s">
        <v>164</v>
      </c>
      <c r="F77" s="83">
        <v>480</v>
      </c>
      <c r="G77" s="134" t="s">
        <v>66</v>
      </c>
      <c r="H77" s="105" t="s">
        <v>165</v>
      </c>
      <c r="I77" s="266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43"/>
      <c r="AN77" s="61">
        <f t="shared" si="11"/>
        <v>0</v>
      </c>
      <c r="AO77" s="96"/>
      <c r="AP77" s="63">
        <f t="shared" si="12"/>
        <v>0</v>
      </c>
      <c r="AQ77" s="145"/>
      <c r="AR77" s="65">
        <f t="shared" si="13"/>
        <v>0</v>
      </c>
      <c r="AS77" s="65">
        <f t="shared" si="14"/>
        <v>0</v>
      </c>
      <c r="AT77" s="65">
        <f t="shared" si="15"/>
        <v>0</v>
      </c>
      <c r="AU77" s="65">
        <f t="shared" si="16"/>
        <v>0</v>
      </c>
      <c r="AV77" s="65">
        <f t="shared" si="17"/>
        <v>0</v>
      </c>
      <c r="AW77" s="65">
        <f t="shared" si="18"/>
        <v>0</v>
      </c>
      <c r="AX77" s="65">
        <f t="shared" si="19"/>
        <v>0</v>
      </c>
      <c r="AY77" s="66">
        <f t="shared" si="20"/>
        <v>0</v>
      </c>
      <c r="AZ77" s="113"/>
      <c r="BA77" s="113"/>
    </row>
    <row r="78" spans="1:53" s="77" customFormat="1" ht="28.5" customHeight="1" x14ac:dyDescent="0.25">
      <c r="A78" s="52"/>
      <c r="B78" s="75" t="s">
        <v>166</v>
      </c>
      <c r="C78" s="74" t="s">
        <v>107</v>
      </c>
      <c r="D78" s="75" t="s">
        <v>167</v>
      </c>
      <c r="E78" s="52" t="s">
        <v>168</v>
      </c>
      <c r="F78" s="71">
        <v>210000</v>
      </c>
      <c r="G78" s="136"/>
      <c r="H78" s="57" t="s">
        <v>7</v>
      </c>
      <c r="I78" s="264"/>
      <c r="J78" s="59"/>
      <c r="K78" s="59"/>
      <c r="L78" s="58"/>
      <c r="M78" s="58"/>
      <c r="N78" s="58"/>
      <c r="O78" s="58"/>
      <c r="P78" s="58"/>
      <c r="Q78" s="58"/>
      <c r="R78" s="58"/>
      <c r="S78" s="59"/>
      <c r="T78" s="59"/>
      <c r="U78" s="59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60"/>
      <c r="AN78" s="61">
        <f t="shared" si="11"/>
        <v>0</v>
      </c>
      <c r="AO78" s="62"/>
      <c r="AP78" s="63">
        <f t="shared" si="12"/>
        <v>0</v>
      </c>
      <c r="AQ78" s="64"/>
      <c r="AR78" s="65">
        <f t="shared" si="13"/>
        <v>0</v>
      </c>
      <c r="AS78" s="65">
        <f t="shared" si="14"/>
        <v>0</v>
      </c>
      <c r="AT78" s="65">
        <f t="shared" si="15"/>
        <v>0</v>
      </c>
      <c r="AU78" s="65">
        <f t="shared" si="16"/>
        <v>0</v>
      </c>
      <c r="AV78" s="65">
        <f t="shared" si="17"/>
        <v>0</v>
      </c>
      <c r="AW78" s="65">
        <f t="shared" si="18"/>
        <v>0</v>
      </c>
      <c r="AX78" s="65">
        <f t="shared" si="19"/>
        <v>0</v>
      </c>
      <c r="AY78" s="66">
        <f t="shared" si="20"/>
        <v>0</v>
      </c>
      <c r="AZ78" s="76"/>
      <c r="BA78" s="76"/>
    </row>
    <row r="79" spans="1:53" s="77" customFormat="1" ht="24.75" customHeight="1" x14ac:dyDescent="0.25">
      <c r="A79" s="52"/>
      <c r="B79" s="75" t="s">
        <v>40</v>
      </c>
      <c r="C79" s="74" t="s">
        <v>49</v>
      </c>
      <c r="D79" s="75" t="s">
        <v>50</v>
      </c>
      <c r="E79" s="52" t="s">
        <v>169</v>
      </c>
      <c r="F79" s="71">
        <v>180000</v>
      </c>
      <c r="G79" s="136"/>
      <c r="H79" s="57" t="s">
        <v>7</v>
      </c>
      <c r="I79" s="264"/>
      <c r="J79" s="59"/>
      <c r="K79" s="59"/>
      <c r="L79" s="58"/>
      <c r="M79" s="58"/>
      <c r="N79" s="58"/>
      <c r="O79" s="58"/>
      <c r="P79" s="58"/>
      <c r="Q79" s="58"/>
      <c r="R79" s="58"/>
      <c r="S79" s="59"/>
      <c r="T79" s="59"/>
      <c r="U79" s="59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60"/>
      <c r="AN79" s="61">
        <f t="shared" si="11"/>
        <v>0</v>
      </c>
      <c r="AO79" s="62"/>
      <c r="AP79" s="63">
        <f t="shared" si="12"/>
        <v>0</v>
      </c>
      <c r="AQ79" s="64"/>
      <c r="AR79" s="65">
        <f t="shared" si="13"/>
        <v>0</v>
      </c>
      <c r="AS79" s="65">
        <f t="shared" si="14"/>
        <v>0</v>
      </c>
      <c r="AT79" s="65">
        <f t="shared" si="15"/>
        <v>0</v>
      </c>
      <c r="AU79" s="65">
        <f t="shared" si="16"/>
        <v>0</v>
      </c>
      <c r="AV79" s="65">
        <f t="shared" si="17"/>
        <v>0</v>
      </c>
      <c r="AW79" s="65">
        <f t="shared" si="18"/>
        <v>0</v>
      </c>
      <c r="AX79" s="65">
        <f t="shared" si="19"/>
        <v>0</v>
      </c>
      <c r="AY79" s="66">
        <f t="shared" si="20"/>
        <v>0</v>
      </c>
      <c r="AZ79" s="76"/>
      <c r="BA79" s="76"/>
    </row>
    <row r="80" spans="1:53" s="77" customFormat="1" ht="24.75" customHeight="1" x14ac:dyDescent="0.25">
      <c r="A80" s="52"/>
      <c r="B80" s="74" t="s">
        <v>59</v>
      </c>
      <c r="C80" s="74" t="s">
        <v>74</v>
      </c>
      <c r="D80" s="75" t="s">
        <v>170</v>
      </c>
      <c r="E80" s="52" t="s">
        <v>171</v>
      </c>
      <c r="F80" s="71">
        <v>90000</v>
      </c>
      <c r="G80" s="136"/>
      <c r="H80" s="57" t="s">
        <v>7</v>
      </c>
      <c r="I80" s="263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100"/>
      <c r="AN80" s="61">
        <f t="shared" si="11"/>
        <v>0</v>
      </c>
      <c r="AO80" s="101"/>
      <c r="AP80" s="63">
        <f t="shared" si="12"/>
        <v>0</v>
      </c>
      <c r="AQ80" s="102"/>
      <c r="AR80" s="65">
        <f t="shared" si="13"/>
        <v>0</v>
      </c>
      <c r="AS80" s="65">
        <f t="shared" si="14"/>
        <v>0</v>
      </c>
      <c r="AT80" s="65">
        <f t="shared" si="15"/>
        <v>0</v>
      </c>
      <c r="AU80" s="65">
        <f t="shared" si="16"/>
        <v>0</v>
      </c>
      <c r="AV80" s="65">
        <f t="shared" si="17"/>
        <v>0</v>
      </c>
      <c r="AW80" s="65">
        <f t="shared" si="18"/>
        <v>0</v>
      </c>
      <c r="AX80" s="65">
        <f t="shared" si="19"/>
        <v>0</v>
      </c>
      <c r="AY80" s="66">
        <f t="shared" si="20"/>
        <v>0</v>
      </c>
      <c r="AZ80" s="76"/>
      <c r="BA80" s="76"/>
    </row>
    <row r="81" spans="1:56" s="77" customFormat="1" ht="24.75" customHeight="1" x14ac:dyDescent="0.25">
      <c r="A81" s="52"/>
      <c r="B81" s="75" t="s">
        <v>40</v>
      </c>
      <c r="C81" s="75" t="s">
        <v>40</v>
      </c>
      <c r="D81" s="75" t="s">
        <v>93</v>
      </c>
      <c r="E81" s="52" t="s">
        <v>172</v>
      </c>
      <c r="F81" s="79">
        <v>200000</v>
      </c>
      <c r="G81" s="136"/>
      <c r="H81" s="106" t="s">
        <v>7</v>
      </c>
      <c r="I81" s="259"/>
      <c r="J81" s="58"/>
      <c r="K81" s="58"/>
      <c r="L81" s="58"/>
      <c r="M81" s="58"/>
      <c r="N81" s="58"/>
      <c r="O81" s="58"/>
      <c r="P81" s="58"/>
      <c r="Q81" s="58"/>
      <c r="R81" s="58"/>
      <c r="S81" s="59"/>
      <c r="T81" s="59"/>
      <c r="U81" s="59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60"/>
      <c r="AN81" s="61">
        <f t="shared" si="11"/>
        <v>0</v>
      </c>
      <c r="AO81" s="62"/>
      <c r="AP81" s="63">
        <f t="shared" si="12"/>
        <v>0</v>
      </c>
      <c r="AQ81" s="64"/>
      <c r="AR81" s="65">
        <f t="shared" si="13"/>
        <v>0</v>
      </c>
      <c r="AS81" s="65">
        <f t="shared" si="14"/>
        <v>0</v>
      </c>
      <c r="AT81" s="65">
        <f t="shared" si="15"/>
        <v>0</v>
      </c>
      <c r="AU81" s="65">
        <f t="shared" si="16"/>
        <v>0</v>
      </c>
      <c r="AV81" s="65">
        <f t="shared" si="17"/>
        <v>0</v>
      </c>
      <c r="AW81" s="65">
        <f t="shared" si="18"/>
        <v>0</v>
      </c>
      <c r="AX81" s="65">
        <f t="shared" si="19"/>
        <v>0</v>
      </c>
      <c r="AY81" s="66">
        <f t="shared" si="20"/>
        <v>0</v>
      </c>
      <c r="AZ81" s="76"/>
      <c r="BA81" s="76"/>
    </row>
    <row r="82" spans="1:56" s="77" customFormat="1" ht="24.75" customHeight="1" x14ac:dyDescent="0.25">
      <c r="A82" s="52"/>
      <c r="B82" s="74" t="s">
        <v>70</v>
      </c>
      <c r="C82" s="52" t="s">
        <v>71</v>
      </c>
      <c r="D82" s="75" t="s">
        <v>173</v>
      </c>
      <c r="E82" s="52" t="s">
        <v>174</v>
      </c>
      <c r="F82" s="79">
        <v>40500</v>
      </c>
      <c r="G82" s="136"/>
      <c r="H82" s="97" t="s">
        <v>7</v>
      </c>
      <c r="I82" s="262"/>
      <c r="J82" s="98"/>
      <c r="K82" s="58"/>
      <c r="L82" s="58"/>
      <c r="M82" s="58"/>
      <c r="N82" s="58"/>
      <c r="O82" s="58"/>
      <c r="P82" s="58"/>
      <c r="Q82" s="58"/>
      <c r="R82" s="58"/>
      <c r="S82" s="59"/>
      <c r="T82" s="59"/>
      <c r="U82" s="58"/>
      <c r="V82" s="59"/>
      <c r="W82" s="59"/>
      <c r="X82" s="59"/>
      <c r="Y82" s="59"/>
      <c r="Z82" s="59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60"/>
      <c r="AN82" s="61">
        <f t="shared" si="11"/>
        <v>0</v>
      </c>
      <c r="AO82" s="62"/>
      <c r="AP82" s="63">
        <f t="shared" si="12"/>
        <v>0</v>
      </c>
      <c r="AQ82" s="64"/>
      <c r="AR82" s="65">
        <f t="shared" si="13"/>
        <v>0</v>
      </c>
      <c r="AS82" s="65">
        <f t="shared" si="14"/>
        <v>0</v>
      </c>
      <c r="AT82" s="65">
        <f t="shared" si="15"/>
        <v>0</v>
      </c>
      <c r="AU82" s="65">
        <f t="shared" si="16"/>
        <v>0</v>
      </c>
      <c r="AV82" s="65">
        <f t="shared" si="17"/>
        <v>0</v>
      </c>
      <c r="AW82" s="65">
        <f t="shared" si="18"/>
        <v>0</v>
      </c>
      <c r="AX82" s="65">
        <f t="shared" si="19"/>
        <v>0</v>
      </c>
      <c r="AY82" s="66">
        <f t="shared" si="20"/>
        <v>0</v>
      </c>
    </row>
    <row r="83" spans="1:56" s="90" customFormat="1" ht="24.75" customHeight="1" x14ac:dyDescent="0.25">
      <c r="A83" s="232"/>
      <c r="B83" s="81" t="s">
        <v>59</v>
      </c>
      <c r="C83" s="81" t="s">
        <v>60</v>
      </c>
      <c r="D83" s="82" t="s">
        <v>61</v>
      </c>
      <c r="E83" s="80" t="s">
        <v>175</v>
      </c>
      <c r="F83" s="83">
        <v>480</v>
      </c>
      <c r="G83" s="84" t="s">
        <v>63</v>
      </c>
      <c r="H83" s="85" t="s">
        <v>69</v>
      </c>
      <c r="I83" s="261"/>
      <c r="J83" s="93"/>
      <c r="K83" s="93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3"/>
      <c r="AK83" s="93"/>
      <c r="AL83" s="93"/>
      <c r="AM83" s="95"/>
      <c r="AN83" s="61">
        <f t="shared" si="11"/>
        <v>0</v>
      </c>
      <c r="AO83" s="96"/>
      <c r="AP83" s="63">
        <f t="shared" si="12"/>
        <v>0</v>
      </c>
      <c r="AQ83" s="87"/>
      <c r="AR83" s="65">
        <f t="shared" si="13"/>
        <v>0</v>
      </c>
      <c r="AS83" s="65">
        <f t="shared" si="14"/>
        <v>0</v>
      </c>
      <c r="AT83" s="65">
        <f t="shared" si="15"/>
        <v>0</v>
      </c>
      <c r="AU83" s="65">
        <f t="shared" si="16"/>
        <v>0</v>
      </c>
      <c r="AV83" s="65">
        <f t="shared" si="17"/>
        <v>0</v>
      </c>
      <c r="AW83" s="65">
        <f t="shared" si="18"/>
        <v>0</v>
      </c>
      <c r="AX83" s="65">
        <f t="shared" si="19"/>
        <v>0</v>
      </c>
      <c r="AY83" s="66">
        <f t="shared" si="20"/>
        <v>0</v>
      </c>
      <c r="AZ83" s="113"/>
      <c r="BA83" s="113"/>
    </row>
    <row r="84" spans="1:56" s="90" customFormat="1" ht="24.75" customHeight="1" x14ac:dyDescent="0.25">
      <c r="A84" s="232"/>
      <c r="B84" s="81" t="s">
        <v>59</v>
      </c>
      <c r="C84" s="81" t="s">
        <v>60</v>
      </c>
      <c r="D84" s="82" t="s">
        <v>61</v>
      </c>
      <c r="E84" s="80" t="s">
        <v>175</v>
      </c>
      <c r="F84" s="83">
        <v>480</v>
      </c>
      <c r="G84" s="84" t="s">
        <v>66</v>
      </c>
      <c r="H84" s="85" t="s">
        <v>69</v>
      </c>
      <c r="I84" s="261"/>
      <c r="J84" s="93"/>
      <c r="K84" s="93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3"/>
      <c r="AK84" s="93"/>
      <c r="AL84" s="93"/>
      <c r="AM84" s="95"/>
      <c r="AN84" s="61">
        <f t="shared" si="11"/>
        <v>0</v>
      </c>
      <c r="AO84" s="96"/>
      <c r="AP84" s="63">
        <f t="shared" si="12"/>
        <v>0</v>
      </c>
      <c r="AQ84" s="87"/>
      <c r="AR84" s="65">
        <f t="shared" si="13"/>
        <v>0</v>
      </c>
      <c r="AS84" s="65">
        <f t="shared" si="14"/>
        <v>0</v>
      </c>
      <c r="AT84" s="65">
        <f t="shared" si="15"/>
        <v>0</v>
      </c>
      <c r="AU84" s="65">
        <f t="shared" si="16"/>
        <v>0</v>
      </c>
      <c r="AV84" s="65">
        <f t="shared" si="17"/>
        <v>0</v>
      </c>
      <c r="AW84" s="65">
        <f t="shared" si="18"/>
        <v>0</v>
      </c>
      <c r="AX84" s="65">
        <f t="shared" si="19"/>
        <v>0</v>
      </c>
      <c r="AY84" s="66">
        <f t="shared" si="20"/>
        <v>0</v>
      </c>
      <c r="AZ84" s="113"/>
      <c r="BA84" s="113"/>
    </row>
    <row r="85" spans="1:56" s="77" customFormat="1" ht="24.75" customHeight="1" x14ac:dyDescent="0.25">
      <c r="A85" s="52"/>
      <c r="B85" s="74" t="s">
        <v>40</v>
      </c>
      <c r="C85" s="74" t="s">
        <v>176</v>
      </c>
      <c r="D85" s="75" t="s">
        <v>177</v>
      </c>
      <c r="E85" s="52" t="s">
        <v>178</v>
      </c>
      <c r="F85" s="71">
        <v>190000</v>
      </c>
      <c r="G85" s="119"/>
      <c r="H85" s="142" t="s">
        <v>7</v>
      </c>
      <c r="I85" s="259"/>
      <c r="J85" s="58"/>
      <c r="K85" s="58"/>
      <c r="L85" s="58"/>
      <c r="M85" s="58"/>
      <c r="N85" s="58"/>
      <c r="O85" s="58"/>
      <c r="P85" s="58"/>
      <c r="Q85" s="58"/>
      <c r="R85" s="58"/>
      <c r="S85" s="59"/>
      <c r="T85" s="59"/>
      <c r="U85" s="59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60"/>
      <c r="AN85" s="61">
        <f t="shared" si="11"/>
        <v>0</v>
      </c>
      <c r="AO85" s="62"/>
      <c r="AP85" s="63">
        <f t="shared" si="12"/>
        <v>0</v>
      </c>
      <c r="AQ85" s="64"/>
      <c r="AR85" s="65">
        <f t="shared" si="13"/>
        <v>0</v>
      </c>
      <c r="AS85" s="65">
        <f t="shared" si="14"/>
        <v>0</v>
      </c>
      <c r="AT85" s="65">
        <f t="shared" si="15"/>
        <v>0</v>
      </c>
      <c r="AU85" s="65">
        <f t="shared" si="16"/>
        <v>0</v>
      </c>
      <c r="AV85" s="65">
        <f t="shared" si="17"/>
        <v>0</v>
      </c>
      <c r="AW85" s="65">
        <f t="shared" si="18"/>
        <v>0</v>
      </c>
      <c r="AX85" s="65">
        <f t="shared" si="19"/>
        <v>0</v>
      </c>
      <c r="AY85" s="66">
        <f t="shared" si="20"/>
        <v>0</v>
      </c>
      <c r="AZ85" s="76"/>
      <c r="BA85" s="76"/>
    </row>
    <row r="86" spans="1:56" s="77" customFormat="1" ht="24.75" customHeight="1" x14ac:dyDescent="0.25">
      <c r="A86" s="52"/>
      <c r="B86" s="75" t="s">
        <v>166</v>
      </c>
      <c r="C86" s="74" t="s">
        <v>107</v>
      </c>
      <c r="D86" s="75" t="s">
        <v>61</v>
      </c>
      <c r="E86" s="52" t="s">
        <v>179</v>
      </c>
      <c r="F86" s="71">
        <v>80000</v>
      </c>
      <c r="G86" s="119"/>
      <c r="H86" s="142" t="s">
        <v>7</v>
      </c>
      <c r="I86" s="264"/>
      <c r="J86" s="59"/>
      <c r="K86" s="59"/>
      <c r="L86" s="58"/>
      <c r="M86" s="58"/>
      <c r="N86" s="58"/>
      <c r="O86" s="58"/>
      <c r="P86" s="58"/>
      <c r="Q86" s="58"/>
      <c r="R86" s="58"/>
      <c r="S86" s="59"/>
      <c r="T86" s="59"/>
      <c r="U86" s="59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60"/>
      <c r="AN86" s="61">
        <f t="shared" si="11"/>
        <v>0</v>
      </c>
      <c r="AO86" s="62"/>
      <c r="AP86" s="63">
        <f t="shared" si="12"/>
        <v>0</v>
      </c>
      <c r="AQ86" s="64"/>
      <c r="AR86" s="65">
        <f t="shared" si="13"/>
        <v>0</v>
      </c>
      <c r="AS86" s="65">
        <f t="shared" si="14"/>
        <v>0</v>
      </c>
      <c r="AT86" s="65">
        <f t="shared" si="15"/>
        <v>0</v>
      </c>
      <c r="AU86" s="65">
        <f t="shared" si="16"/>
        <v>0</v>
      </c>
      <c r="AV86" s="65">
        <f t="shared" si="17"/>
        <v>0</v>
      </c>
      <c r="AW86" s="65">
        <f t="shared" si="18"/>
        <v>0</v>
      </c>
      <c r="AX86" s="65">
        <f t="shared" si="19"/>
        <v>0</v>
      </c>
      <c r="AY86" s="66">
        <f t="shared" si="20"/>
        <v>0</v>
      </c>
      <c r="AZ86" s="76"/>
      <c r="BA86" s="76"/>
    </row>
    <row r="87" spans="1:56" s="77" customFormat="1" ht="24.75" customHeight="1" x14ac:dyDescent="0.25">
      <c r="A87" s="52"/>
      <c r="B87" s="74" t="s">
        <v>59</v>
      </c>
      <c r="C87" s="74" t="s">
        <v>60</v>
      </c>
      <c r="D87" s="75" t="s">
        <v>111</v>
      </c>
      <c r="E87" s="52" t="s">
        <v>180</v>
      </c>
      <c r="F87" s="71">
        <v>69000</v>
      </c>
      <c r="G87" s="119"/>
      <c r="H87" s="142" t="s">
        <v>126</v>
      </c>
      <c r="I87" s="262"/>
      <c r="J87" s="98"/>
      <c r="K87" s="58"/>
      <c r="L87" s="58"/>
      <c r="M87" s="58"/>
      <c r="N87" s="58"/>
      <c r="O87" s="58"/>
      <c r="P87" s="58"/>
      <c r="Q87" s="58"/>
      <c r="R87" s="58"/>
      <c r="S87" s="59"/>
      <c r="T87" s="59"/>
      <c r="U87" s="58"/>
      <c r="V87" s="59"/>
      <c r="W87" s="59"/>
      <c r="X87" s="59"/>
      <c r="Y87" s="59"/>
      <c r="Z87" s="59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60"/>
      <c r="AN87" s="61">
        <f t="shared" si="11"/>
        <v>0</v>
      </c>
      <c r="AO87" s="62"/>
      <c r="AP87" s="63">
        <f t="shared" si="12"/>
        <v>0</v>
      </c>
      <c r="AQ87" s="64"/>
      <c r="AR87" s="65">
        <f t="shared" si="13"/>
        <v>0</v>
      </c>
      <c r="AS87" s="65">
        <f t="shared" si="14"/>
        <v>0</v>
      </c>
      <c r="AT87" s="65">
        <f t="shared" si="15"/>
        <v>0</v>
      </c>
      <c r="AU87" s="65">
        <f t="shared" si="16"/>
        <v>0</v>
      </c>
      <c r="AV87" s="65">
        <f t="shared" si="17"/>
        <v>0</v>
      </c>
      <c r="AW87" s="65">
        <f t="shared" si="18"/>
        <v>0</v>
      </c>
      <c r="AX87" s="65">
        <f t="shared" si="19"/>
        <v>0</v>
      </c>
      <c r="AY87" s="66">
        <f t="shared" si="20"/>
        <v>0</v>
      </c>
      <c r="AZ87" s="76"/>
      <c r="BA87" s="76"/>
    </row>
    <row r="88" spans="1:56" s="77" customFormat="1" ht="24.75" customHeight="1" x14ac:dyDescent="0.25">
      <c r="A88" s="52"/>
      <c r="B88" s="74" t="s">
        <v>59</v>
      </c>
      <c r="C88" s="74" t="s">
        <v>46</v>
      </c>
      <c r="D88" s="75" t="s">
        <v>181</v>
      </c>
      <c r="E88" s="52" t="s">
        <v>182</v>
      </c>
      <c r="F88" s="71">
        <v>150000</v>
      </c>
      <c r="G88" s="119"/>
      <c r="H88" s="142" t="s">
        <v>7</v>
      </c>
      <c r="I88" s="259"/>
      <c r="J88" s="58"/>
      <c r="K88" s="58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60"/>
      <c r="AN88" s="61">
        <f t="shared" si="11"/>
        <v>0</v>
      </c>
      <c r="AO88" s="68"/>
      <c r="AP88" s="63">
        <f t="shared" si="12"/>
        <v>0</v>
      </c>
      <c r="AQ88" s="64"/>
      <c r="AR88" s="65">
        <f t="shared" si="13"/>
        <v>0</v>
      </c>
      <c r="AS88" s="65">
        <f t="shared" si="14"/>
        <v>0</v>
      </c>
      <c r="AT88" s="65">
        <f t="shared" si="15"/>
        <v>0</v>
      </c>
      <c r="AU88" s="65">
        <f t="shared" si="16"/>
        <v>0</v>
      </c>
      <c r="AV88" s="65">
        <f t="shared" si="17"/>
        <v>0</v>
      </c>
      <c r="AW88" s="65">
        <f t="shared" si="18"/>
        <v>0</v>
      </c>
      <c r="AX88" s="65">
        <f t="shared" si="19"/>
        <v>0</v>
      </c>
      <c r="AY88" s="66">
        <f t="shared" si="20"/>
        <v>0</v>
      </c>
      <c r="AZ88" s="76"/>
      <c r="BA88" s="76"/>
    </row>
    <row r="89" spans="1:56" s="77" customFormat="1" ht="24.75" customHeight="1" x14ac:dyDescent="0.25">
      <c r="A89" s="52"/>
      <c r="B89" s="74" t="s">
        <v>59</v>
      </c>
      <c r="C89" s="74" t="s">
        <v>46</v>
      </c>
      <c r="D89" s="78" t="s">
        <v>90</v>
      </c>
      <c r="E89" s="52" t="s">
        <v>183</v>
      </c>
      <c r="F89" s="71">
        <v>57500</v>
      </c>
      <c r="G89" s="119"/>
      <c r="H89" s="142" t="s">
        <v>7</v>
      </c>
      <c r="I89" s="264"/>
      <c r="J89" s="58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107"/>
      <c r="AL89" s="107"/>
      <c r="AM89" s="108"/>
      <c r="AN89" s="61">
        <f t="shared" si="11"/>
        <v>0</v>
      </c>
      <c r="AO89" s="109"/>
      <c r="AP89" s="63">
        <f t="shared" si="12"/>
        <v>0</v>
      </c>
      <c r="AQ89" s="64"/>
      <c r="AR89" s="65">
        <f t="shared" si="13"/>
        <v>0</v>
      </c>
      <c r="AS89" s="65">
        <f t="shared" si="14"/>
        <v>0</v>
      </c>
      <c r="AT89" s="65">
        <f t="shared" si="15"/>
        <v>0</v>
      </c>
      <c r="AU89" s="65">
        <f t="shared" si="16"/>
        <v>0</v>
      </c>
      <c r="AV89" s="65">
        <f t="shared" si="17"/>
        <v>0</v>
      </c>
      <c r="AW89" s="65">
        <f t="shared" si="18"/>
        <v>0</v>
      </c>
      <c r="AX89" s="65">
        <f t="shared" si="19"/>
        <v>0</v>
      </c>
      <c r="AY89" s="66">
        <f t="shared" si="20"/>
        <v>0</v>
      </c>
      <c r="AZ89" s="76"/>
      <c r="BA89" s="76"/>
    </row>
    <row r="90" spans="1:56" s="77" customFormat="1" ht="24.75" customHeight="1" x14ac:dyDescent="0.2">
      <c r="A90" s="52"/>
      <c r="B90" s="74" t="s">
        <v>59</v>
      </c>
      <c r="C90" s="74" t="s">
        <v>46</v>
      </c>
      <c r="D90" s="78" t="s">
        <v>90</v>
      </c>
      <c r="E90" s="52" t="s">
        <v>184</v>
      </c>
      <c r="F90" s="79">
        <v>75900</v>
      </c>
      <c r="G90" s="136"/>
      <c r="H90" s="142" t="s">
        <v>7</v>
      </c>
      <c r="I90" s="264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107"/>
      <c r="AL90" s="107"/>
      <c r="AM90" s="108"/>
      <c r="AN90" s="61">
        <f t="shared" si="11"/>
        <v>0</v>
      </c>
      <c r="AO90" s="109"/>
      <c r="AP90" s="63">
        <f t="shared" si="12"/>
        <v>0</v>
      </c>
      <c r="AQ90" s="64"/>
      <c r="AR90" s="65">
        <f t="shared" si="13"/>
        <v>0</v>
      </c>
      <c r="AS90" s="65">
        <f t="shared" si="14"/>
        <v>0</v>
      </c>
      <c r="AT90" s="65">
        <f t="shared" si="15"/>
        <v>0</v>
      </c>
      <c r="AU90" s="65">
        <f t="shared" si="16"/>
        <v>0</v>
      </c>
      <c r="AV90" s="65">
        <f t="shared" si="17"/>
        <v>0</v>
      </c>
      <c r="AW90" s="65">
        <f t="shared" si="18"/>
        <v>0</v>
      </c>
      <c r="AX90" s="65">
        <f t="shared" si="19"/>
        <v>0</v>
      </c>
      <c r="AY90" s="66">
        <f t="shared" si="20"/>
        <v>0</v>
      </c>
      <c r="AZ90" s="146"/>
      <c r="BA90" s="146"/>
      <c r="BB90" s="133"/>
      <c r="BC90" s="133"/>
      <c r="BD90" s="133"/>
    </row>
    <row r="91" spans="1:56" s="77" customFormat="1" ht="24.75" customHeight="1" x14ac:dyDescent="0.25">
      <c r="A91" s="52"/>
      <c r="B91" s="74" t="s">
        <v>185</v>
      </c>
      <c r="C91" s="74" t="s">
        <v>74</v>
      </c>
      <c r="D91" s="75" t="s">
        <v>57</v>
      </c>
      <c r="E91" s="52" t="s">
        <v>186</v>
      </c>
      <c r="F91" s="79">
        <v>30000</v>
      </c>
      <c r="G91" s="136"/>
      <c r="H91" s="106" t="s">
        <v>7</v>
      </c>
      <c r="I91" s="259"/>
      <c r="J91" s="58"/>
      <c r="K91" s="5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58"/>
      <c r="AK91" s="58"/>
      <c r="AL91" s="58"/>
      <c r="AM91" s="60"/>
      <c r="AN91" s="61">
        <f t="shared" si="11"/>
        <v>0</v>
      </c>
      <c r="AO91" s="68"/>
      <c r="AP91" s="63">
        <f t="shared" si="12"/>
        <v>0</v>
      </c>
      <c r="AQ91" s="64"/>
      <c r="AR91" s="65">
        <f t="shared" si="13"/>
        <v>0</v>
      </c>
      <c r="AS91" s="65">
        <f t="shared" si="14"/>
        <v>0</v>
      </c>
      <c r="AT91" s="65">
        <f t="shared" si="15"/>
        <v>0</v>
      </c>
      <c r="AU91" s="65">
        <f t="shared" si="16"/>
        <v>0</v>
      </c>
      <c r="AV91" s="65">
        <f t="shared" si="17"/>
        <v>0</v>
      </c>
      <c r="AW91" s="65">
        <f t="shared" si="18"/>
        <v>0</v>
      </c>
      <c r="AX91" s="65">
        <f t="shared" si="19"/>
        <v>0</v>
      </c>
      <c r="AY91" s="66">
        <f t="shared" si="20"/>
        <v>0</v>
      </c>
      <c r="AZ91" s="76"/>
      <c r="BA91" s="76"/>
    </row>
    <row r="92" spans="1:56" s="77" customFormat="1" ht="24.75" customHeight="1" x14ac:dyDescent="0.25">
      <c r="A92" s="52"/>
      <c r="B92" s="74" t="s">
        <v>187</v>
      </c>
      <c r="C92" s="74" t="s">
        <v>74</v>
      </c>
      <c r="D92" s="75" t="s">
        <v>188</v>
      </c>
      <c r="E92" s="52" t="s">
        <v>189</v>
      </c>
      <c r="F92" s="79">
        <v>52000</v>
      </c>
      <c r="G92" s="136"/>
      <c r="H92" s="106" t="s">
        <v>7</v>
      </c>
      <c r="I92" s="263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100"/>
      <c r="AN92" s="61">
        <f t="shared" si="11"/>
        <v>0</v>
      </c>
      <c r="AO92" s="101"/>
      <c r="AP92" s="63">
        <f t="shared" si="12"/>
        <v>0</v>
      </c>
      <c r="AQ92" s="102"/>
      <c r="AR92" s="65">
        <f t="shared" si="13"/>
        <v>0</v>
      </c>
      <c r="AS92" s="65">
        <f t="shared" si="14"/>
        <v>0</v>
      </c>
      <c r="AT92" s="65">
        <f t="shared" si="15"/>
        <v>0</v>
      </c>
      <c r="AU92" s="65">
        <f t="shared" si="16"/>
        <v>0</v>
      </c>
      <c r="AV92" s="65">
        <f t="shared" si="17"/>
        <v>0</v>
      </c>
      <c r="AW92" s="65">
        <f t="shared" si="18"/>
        <v>0</v>
      </c>
      <c r="AX92" s="65">
        <f t="shared" si="19"/>
        <v>0</v>
      </c>
      <c r="AY92" s="66">
        <f t="shared" si="20"/>
        <v>0</v>
      </c>
      <c r="AZ92" s="76"/>
      <c r="BA92" s="76"/>
    </row>
    <row r="93" spans="1:56" s="77" customFormat="1" ht="24.75" customHeight="1" x14ac:dyDescent="0.25">
      <c r="A93" s="52"/>
      <c r="B93" s="74" t="s">
        <v>59</v>
      </c>
      <c r="C93" s="74" t="s">
        <v>46</v>
      </c>
      <c r="D93" s="75" t="s">
        <v>57</v>
      </c>
      <c r="E93" s="52" t="s">
        <v>190</v>
      </c>
      <c r="F93" s="79">
        <v>75900</v>
      </c>
      <c r="G93" s="136"/>
      <c r="H93" s="106" t="s">
        <v>7</v>
      </c>
      <c r="I93" s="259"/>
      <c r="J93" s="58"/>
      <c r="K93" s="58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130"/>
      <c r="AN93" s="61">
        <f t="shared" si="11"/>
        <v>0</v>
      </c>
      <c r="AO93" s="68"/>
      <c r="AP93" s="63">
        <f t="shared" si="12"/>
        <v>0</v>
      </c>
      <c r="AQ93" s="64"/>
      <c r="AR93" s="65">
        <f t="shared" si="13"/>
        <v>0</v>
      </c>
      <c r="AS93" s="65">
        <f t="shared" si="14"/>
        <v>0</v>
      </c>
      <c r="AT93" s="65">
        <f t="shared" si="15"/>
        <v>0</v>
      </c>
      <c r="AU93" s="65">
        <f t="shared" si="16"/>
        <v>0</v>
      </c>
      <c r="AV93" s="65">
        <f t="shared" si="17"/>
        <v>0</v>
      </c>
      <c r="AW93" s="65">
        <f t="shared" si="18"/>
        <v>0</v>
      </c>
      <c r="AX93" s="65">
        <f t="shared" si="19"/>
        <v>0</v>
      </c>
      <c r="AY93" s="66">
        <f t="shared" si="20"/>
        <v>0</v>
      </c>
      <c r="AZ93" s="76"/>
      <c r="BA93" s="76"/>
    </row>
    <row r="94" spans="1:56" s="90" customFormat="1" ht="24.75" customHeight="1" x14ac:dyDescent="0.25">
      <c r="A94" s="80"/>
      <c r="B94" s="81" t="s">
        <v>191</v>
      </c>
      <c r="C94" s="81" t="s">
        <v>46</v>
      </c>
      <c r="D94" s="82" t="s">
        <v>57</v>
      </c>
      <c r="E94" s="80" t="s">
        <v>190</v>
      </c>
      <c r="F94" s="103">
        <v>300</v>
      </c>
      <c r="G94" s="134" t="s">
        <v>63</v>
      </c>
      <c r="H94" s="120" t="s">
        <v>103</v>
      </c>
      <c r="I94" s="261"/>
      <c r="J94" s="93"/>
      <c r="K94" s="93"/>
      <c r="L94" s="93"/>
      <c r="M94" s="93"/>
      <c r="N94" s="93"/>
      <c r="O94" s="93"/>
      <c r="P94" s="94"/>
      <c r="Q94" s="94"/>
      <c r="R94" s="94"/>
      <c r="S94" s="94"/>
      <c r="T94" s="94"/>
      <c r="U94" s="94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5"/>
      <c r="AN94" s="61">
        <f t="shared" si="11"/>
        <v>0</v>
      </c>
      <c r="AO94" s="144"/>
      <c r="AP94" s="63">
        <f t="shared" si="12"/>
        <v>0</v>
      </c>
      <c r="AQ94" s="87"/>
      <c r="AR94" s="65">
        <f t="shared" si="13"/>
        <v>0</v>
      </c>
      <c r="AS94" s="65">
        <f t="shared" si="14"/>
        <v>0</v>
      </c>
      <c r="AT94" s="65">
        <f t="shared" si="15"/>
        <v>0</v>
      </c>
      <c r="AU94" s="65">
        <f t="shared" si="16"/>
        <v>0</v>
      </c>
      <c r="AV94" s="65">
        <f t="shared" si="17"/>
        <v>0</v>
      </c>
      <c r="AW94" s="65">
        <f t="shared" si="18"/>
        <v>0</v>
      </c>
      <c r="AX94" s="65">
        <f t="shared" si="19"/>
        <v>0</v>
      </c>
      <c r="AY94" s="66">
        <f t="shared" si="20"/>
        <v>0</v>
      </c>
      <c r="AZ94" s="113"/>
      <c r="BA94" s="113"/>
    </row>
    <row r="95" spans="1:56" s="90" customFormat="1" ht="24.75" customHeight="1" x14ac:dyDescent="0.25">
      <c r="A95" s="80"/>
      <c r="B95" s="81" t="s">
        <v>191</v>
      </c>
      <c r="C95" s="81" t="s">
        <v>46</v>
      </c>
      <c r="D95" s="82" t="s">
        <v>57</v>
      </c>
      <c r="E95" s="80" t="s">
        <v>190</v>
      </c>
      <c r="F95" s="103">
        <v>300</v>
      </c>
      <c r="G95" s="134" t="s">
        <v>66</v>
      </c>
      <c r="H95" s="120" t="s">
        <v>103</v>
      </c>
      <c r="I95" s="261"/>
      <c r="J95" s="93"/>
      <c r="K95" s="93"/>
      <c r="L95" s="93"/>
      <c r="M95" s="93"/>
      <c r="N95" s="93"/>
      <c r="O95" s="93"/>
      <c r="P95" s="94"/>
      <c r="Q95" s="94"/>
      <c r="R95" s="94"/>
      <c r="S95" s="94"/>
      <c r="T95" s="94"/>
      <c r="U95" s="94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5"/>
      <c r="AN95" s="61">
        <f t="shared" si="11"/>
        <v>0</v>
      </c>
      <c r="AO95" s="96"/>
      <c r="AP95" s="63">
        <f t="shared" si="12"/>
        <v>0</v>
      </c>
      <c r="AQ95" s="87"/>
      <c r="AR95" s="65">
        <f t="shared" si="13"/>
        <v>0</v>
      </c>
      <c r="AS95" s="65">
        <f t="shared" si="14"/>
        <v>0</v>
      </c>
      <c r="AT95" s="65">
        <f t="shared" si="15"/>
        <v>0</v>
      </c>
      <c r="AU95" s="65">
        <f t="shared" si="16"/>
        <v>0</v>
      </c>
      <c r="AV95" s="65">
        <f t="shared" si="17"/>
        <v>0</v>
      </c>
      <c r="AW95" s="65">
        <f t="shared" si="18"/>
        <v>0</v>
      </c>
      <c r="AX95" s="65">
        <f t="shared" si="19"/>
        <v>0</v>
      </c>
      <c r="AY95" s="66">
        <f t="shared" si="20"/>
        <v>0</v>
      </c>
      <c r="AZ95" s="113"/>
      <c r="BA95" s="113"/>
    </row>
    <row r="96" spans="1:56" s="77" customFormat="1" ht="24.75" customHeight="1" x14ac:dyDescent="0.25">
      <c r="A96" s="52"/>
      <c r="B96" s="74" t="s">
        <v>86</v>
      </c>
      <c r="C96" s="74" t="s">
        <v>192</v>
      </c>
      <c r="D96" s="75" t="s">
        <v>61</v>
      </c>
      <c r="E96" s="52" t="s">
        <v>193</v>
      </c>
      <c r="F96" s="79">
        <v>80000</v>
      </c>
      <c r="G96" s="136"/>
      <c r="H96" s="106" t="s">
        <v>7</v>
      </c>
      <c r="I96" s="264"/>
      <c r="J96" s="59"/>
      <c r="K96" s="59"/>
      <c r="L96" s="58"/>
      <c r="M96" s="58"/>
      <c r="N96" s="58"/>
      <c r="O96" s="58"/>
      <c r="P96" s="58"/>
      <c r="Q96" s="58"/>
      <c r="R96" s="58"/>
      <c r="S96" s="59"/>
      <c r="T96" s="59"/>
      <c r="U96" s="59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60"/>
      <c r="AN96" s="61">
        <f t="shared" si="11"/>
        <v>0</v>
      </c>
      <c r="AO96" s="62"/>
      <c r="AP96" s="63">
        <f t="shared" si="12"/>
        <v>0</v>
      </c>
      <c r="AQ96" s="64"/>
      <c r="AR96" s="65">
        <f t="shared" si="13"/>
        <v>0</v>
      </c>
      <c r="AS96" s="65">
        <f t="shared" si="14"/>
        <v>0</v>
      </c>
      <c r="AT96" s="65">
        <f t="shared" si="15"/>
        <v>0</v>
      </c>
      <c r="AU96" s="65">
        <f t="shared" si="16"/>
        <v>0</v>
      </c>
      <c r="AV96" s="65">
        <f t="shared" si="17"/>
        <v>0</v>
      </c>
      <c r="AW96" s="65">
        <f t="shared" si="18"/>
        <v>0</v>
      </c>
      <c r="AX96" s="65">
        <f t="shared" si="19"/>
        <v>0</v>
      </c>
      <c r="AY96" s="66">
        <f t="shared" si="20"/>
        <v>0</v>
      </c>
      <c r="AZ96" s="76"/>
      <c r="BA96" s="76"/>
    </row>
    <row r="97" spans="1:56" s="77" customFormat="1" ht="24.75" customHeight="1" x14ac:dyDescent="0.25">
      <c r="A97" s="52"/>
      <c r="B97" s="74" t="s">
        <v>187</v>
      </c>
      <c r="C97" s="74" t="s">
        <v>74</v>
      </c>
      <c r="D97" s="75" t="s">
        <v>57</v>
      </c>
      <c r="E97" s="75" t="s">
        <v>194</v>
      </c>
      <c r="F97" s="79">
        <v>50000</v>
      </c>
      <c r="G97" s="136"/>
      <c r="H97" s="106" t="s">
        <v>7</v>
      </c>
      <c r="I97" s="263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100"/>
      <c r="AN97" s="61">
        <f t="shared" si="11"/>
        <v>0</v>
      </c>
      <c r="AO97" s="101"/>
      <c r="AP97" s="63">
        <f t="shared" si="12"/>
        <v>0</v>
      </c>
      <c r="AQ97" s="102"/>
      <c r="AR97" s="65">
        <f t="shared" si="13"/>
        <v>0</v>
      </c>
      <c r="AS97" s="65">
        <f t="shared" si="14"/>
        <v>0</v>
      </c>
      <c r="AT97" s="65">
        <f t="shared" si="15"/>
        <v>0</v>
      </c>
      <c r="AU97" s="65">
        <f t="shared" si="16"/>
        <v>0</v>
      </c>
      <c r="AV97" s="65">
        <f t="shared" si="17"/>
        <v>0</v>
      </c>
      <c r="AW97" s="65">
        <f t="shared" si="18"/>
        <v>0</v>
      </c>
      <c r="AX97" s="65">
        <f t="shared" si="19"/>
        <v>0</v>
      </c>
      <c r="AY97" s="66">
        <f t="shared" si="20"/>
        <v>0</v>
      </c>
      <c r="AZ97" s="76"/>
      <c r="BA97" s="76"/>
    </row>
    <row r="98" spans="1:56" s="90" customFormat="1" ht="24.75" customHeight="1" x14ac:dyDescent="0.25">
      <c r="A98" s="80"/>
      <c r="B98" s="81" t="s">
        <v>195</v>
      </c>
      <c r="C98" s="81" t="s">
        <v>46</v>
      </c>
      <c r="D98" s="110" t="s">
        <v>90</v>
      </c>
      <c r="E98" s="82" t="s">
        <v>196</v>
      </c>
      <c r="F98" s="103">
        <v>300</v>
      </c>
      <c r="G98" s="104" t="s">
        <v>63</v>
      </c>
      <c r="H98" s="120" t="s">
        <v>103</v>
      </c>
      <c r="I98" s="265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121"/>
      <c r="AN98" s="61">
        <f t="shared" si="11"/>
        <v>0</v>
      </c>
      <c r="AO98" s="122"/>
      <c r="AP98" s="63">
        <f t="shared" si="12"/>
        <v>0</v>
      </c>
      <c r="AQ98" s="87"/>
      <c r="AR98" s="65">
        <f t="shared" si="13"/>
        <v>0</v>
      </c>
      <c r="AS98" s="65">
        <f t="shared" si="14"/>
        <v>0</v>
      </c>
      <c r="AT98" s="65">
        <f t="shared" si="15"/>
        <v>0</v>
      </c>
      <c r="AU98" s="65">
        <f t="shared" si="16"/>
        <v>0</v>
      </c>
      <c r="AV98" s="65">
        <f t="shared" si="17"/>
        <v>0</v>
      </c>
      <c r="AW98" s="65">
        <f t="shared" si="18"/>
        <v>0</v>
      </c>
      <c r="AX98" s="65">
        <f t="shared" si="19"/>
        <v>0</v>
      </c>
      <c r="AY98" s="66">
        <f t="shared" si="20"/>
        <v>0</v>
      </c>
      <c r="AZ98" s="113"/>
      <c r="BA98" s="113"/>
    </row>
    <row r="99" spans="1:56" s="90" customFormat="1" ht="24.75" customHeight="1" x14ac:dyDescent="0.25">
      <c r="A99" s="80"/>
      <c r="B99" s="81" t="s">
        <v>195</v>
      </c>
      <c r="C99" s="81" t="s">
        <v>46</v>
      </c>
      <c r="D99" s="110" t="s">
        <v>90</v>
      </c>
      <c r="E99" s="82" t="s">
        <v>196</v>
      </c>
      <c r="F99" s="103">
        <v>300</v>
      </c>
      <c r="G99" s="104" t="s">
        <v>66</v>
      </c>
      <c r="H99" s="120" t="s">
        <v>103</v>
      </c>
      <c r="I99" s="265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121"/>
      <c r="AN99" s="61">
        <f t="shared" si="11"/>
        <v>0</v>
      </c>
      <c r="AO99" s="122"/>
      <c r="AP99" s="63">
        <f t="shared" si="12"/>
        <v>0</v>
      </c>
      <c r="AQ99" s="87"/>
      <c r="AR99" s="65">
        <f t="shared" si="13"/>
        <v>0</v>
      </c>
      <c r="AS99" s="65">
        <f t="shared" si="14"/>
        <v>0</v>
      </c>
      <c r="AT99" s="65">
        <f t="shared" si="15"/>
        <v>0</v>
      </c>
      <c r="AU99" s="65">
        <f t="shared" si="16"/>
        <v>0</v>
      </c>
      <c r="AV99" s="65">
        <f t="shared" si="17"/>
        <v>0</v>
      </c>
      <c r="AW99" s="65">
        <f t="shared" si="18"/>
        <v>0</v>
      </c>
      <c r="AX99" s="65">
        <f t="shared" si="19"/>
        <v>0</v>
      </c>
      <c r="AY99" s="66">
        <f t="shared" si="20"/>
        <v>0</v>
      </c>
      <c r="AZ99" s="113"/>
      <c r="BA99" s="113"/>
    </row>
    <row r="100" spans="1:56" s="77" customFormat="1" ht="24.75" customHeight="1" x14ac:dyDescent="0.25">
      <c r="A100" s="52"/>
      <c r="B100" s="75" t="s">
        <v>40</v>
      </c>
      <c r="C100" s="74" t="s">
        <v>107</v>
      </c>
      <c r="D100" s="78" t="s">
        <v>67</v>
      </c>
      <c r="E100" s="52" t="s">
        <v>197</v>
      </c>
      <c r="F100" s="79">
        <v>320000</v>
      </c>
      <c r="G100" s="44"/>
      <c r="H100" s="106" t="s">
        <v>7</v>
      </c>
      <c r="I100" s="259"/>
      <c r="J100" s="58"/>
      <c r="K100" s="58"/>
      <c r="L100" s="58"/>
      <c r="M100" s="58"/>
      <c r="N100" s="58"/>
      <c r="O100" s="58"/>
      <c r="P100" s="58"/>
      <c r="Q100" s="58"/>
      <c r="R100" s="58"/>
      <c r="S100" s="59"/>
      <c r="T100" s="59"/>
      <c r="U100" s="59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60"/>
      <c r="AN100" s="61">
        <f t="shared" si="11"/>
        <v>0</v>
      </c>
      <c r="AO100" s="62"/>
      <c r="AP100" s="63">
        <f t="shared" si="12"/>
        <v>0</v>
      </c>
      <c r="AQ100" s="64"/>
      <c r="AR100" s="65">
        <f t="shared" si="13"/>
        <v>0</v>
      </c>
      <c r="AS100" s="65">
        <f t="shared" si="14"/>
        <v>0</v>
      </c>
      <c r="AT100" s="65">
        <f t="shared" si="15"/>
        <v>0</v>
      </c>
      <c r="AU100" s="65">
        <f t="shared" si="16"/>
        <v>0</v>
      </c>
      <c r="AV100" s="65">
        <f t="shared" si="17"/>
        <v>0</v>
      </c>
      <c r="AW100" s="65">
        <f t="shared" si="18"/>
        <v>0</v>
      </c>
      <c r="AX100" s="65">
        <f t="shared" si="19"/>
        <v>0</v>
      </c>
      <c r="AY100" s="66">
        <f t="shared" si="20"/>
        <v>0</v>
      </c>
      <c r="AZ100" s="76"/>
      <c r="BA100" s="76"/>
    </row>
    <row r="101" spans="1:56" s="77" customFormat="1" ht="24.75" customHeight="1" x14ac:dyDescent="0.25">
      <c r="A101" s="52"/>
      <c r="B101" s="74" t="s">
        <v>59</v>
      </c>
      <c r="C101" s="74" t="s">
        <v>46</v>
      </c>
      <c r="D101" s="115" t="s">
        <v>111</v>
      </c>
      <c r="E101" s="52" t="s">
        <v>198</v>
      </c>
      <c r="F101" s="147">
        <v>60000</v>
      </c>
      <c r="G101" s="44"/>
      <c r="H101" s="97" t="s">
        <v>7</v>
      </c>
      <c r="I101" s="262"/>
      <c r="J101" s="98"/>
      <c r="K101" s="58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107"/>
      <c r="AL101" s="107"/>
      <c r="AM101" s="108"/>
      <c r="AN101" s="61">
        <f t="shared" si="11"/>
        <v>0</v>
      </c>
      <c r="AO101" s="109"/>
      <c r="AP101" s="63">
        <f t="shared" si="12"/>
        <v>0</v>
      </c>
      <c r="AQ101" s="64"/>
      <c r="AR101" s="65">
        <f t="shared" si="13"/>
        <v>0</v>
      </c>
      <c r="AS101" s="65">
        <f t="shared" si="14"/>
        <v>0</v>
      </c>
      <c r="AT101" s="65">
        <f t="shared" si="15"/>
        <v>0</v>
      </c>
      <c r="AU101" s="65">
        <f t="shared" si="16"/>
        <v>0</v>
      </c>
      <c r="AV101" s="65">
        <f t="shared" si="17"/>
        <v>0</v>
      </c>
      <c r="AW101" s="65">
        <f t="shared" si="18"/>
        <v>0</v>
      </c>
      <c r="AX101" s="65">
        <f t="shared" si="19"/>
        <v>0</v>
      </c>
      <c r="AY101" s="66">
        <f t="shared" si="20"/>
        <v>0</v>
      </c>
      <c r="AZ101" s="76"/>
      <c r="BA101" s="76"/>
    </row>
    <row r="102" spans="1:56" s="77" customFormat="1" ht="24.75" customHeight="1" x14ac:dyDescent="0.25">
      <c r="A102" s="52"/>
      <c r="B102" s="75" t="s">
        <v>40</v>
      </c>
      <c r="C102" s="52" t="s">
        <v>199</v>
      </c>
      <c r="D102" s="75" t="s">
        <v>200</v>
      </c>
      <c r="E102" s="75" t="s">
        <v>201</v>
      </c>
      <c r="F102" s="71"/>
      <c r="G102" s="72"/>
      <c r="H102" s="57" t="s">
        <v>7</v>
      </c>
      <c r="I102" s="259"/>
      <c r="J102" s="58"/>
      <c r="K102" s="58"/>
      <c r="L102" s="58"/>
      <c r="M102" s="58"/>
      <c r="N102" s="58"/>
      <c r="O102" s="58"/>
      <c r="P102" s="59"/>
      <c r="Q102" s="59"/>
      <c r="R102" s="59"/>
      <c r="S102" s="59"/>
      <c r="T102" s="59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60"/>
      <c r="AN102" s="61">
        <f t="shared" si="11"/>
        <v>0</v>
      </c>
      <c r="AO102" s="140"/>
      <c r="AP102" s="63">
        <f t="shared" si="12"/>
        <v>0</v>
      </c>
      <c r="AQ102" s="64"/>
      <c r="AR102" s="65">
        <f t="shared" si="13"/>
        <v>0</v>
      </c>
      <c r="AS102" s="65">
        <f t="shared" si="14"/>
        <v>0</v>
      </c>
      <c r="AT102" s="65">
        <f t="shared" si="15"/>
        <v>0</v>
      </c>
      <c r="AU102" s="65">
        <f t="shared" si="16"/>
        <v>0</v>
      </c>
      <c r="AV102" s="65">
        <f t="shared" si="17"/>
        <v>0</v>
      </c>
      <c r="AW102" s="65">
        <f t="shared" si="18"/>
        <v>0</v>
      </c>
      <c r="AX102" s="65">
        <f t="shared" si="19"/>
        <v>0</v>
      </c>
      <c r="AY102" s="66">
        <f t="shared" si="20"/>
        <v>0</v>
      </c>
      <c r="AZ102" s="76"/>
      <c r="BA102" s="76"/>
    </row>
    <row r="103" spans="1:56" s="77" customFormat="1" ht="24.75" customHeight="1" x14ac:dyDescent="0.25">
      <c r="A103" s="52"/>
      <c r="B103" s="74" t="s">
        <v>59</v>
      </c>
      <c r="C103" s="74" t="s">
        <v>46</v>
      </c>
      <c r="D103" s="75" t="s">
        <v>57</v>
      </c>
      <c r="E103" s="75" t="s">
        <v>202</v>
      </c>
      <c r="F103" s="79">
        <v>75900</v>
      </c>
      <c r="G103" s="72"/>
      <c r="H103" s="57" t="s">
        <v>7</v>
      </c>
      <c r="I103" s="259"/>
      <c r="J103" s="58"/>
      <c r="K103" s="58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107"/>
      <c r="AL103" s="107"/>
      <c r="AM103" s="108"/>
      <c r="AN103" s="61">
        <f t="shared" si="11"/>
        <v>0</v>
      </c>
      <c r="AO103" s="109"/>
      <c r="AP103" s="63">
        <f t="shared" si="12"/>
        <v>0</v>
      </c>
      <c r="AQ103" s="64"/>
      <c r="AR103" s="65">
        <f t="shared" si="13"/>
        <v>0</v>
      </c>
      <c r="AS103" s="65">
        <f t="shared" si="14"/>
        <v>0</v>
      </c>
      <c r="AT103" s="65">
        <f t="shared" si="15"/>
        <v>0</v>
      </c>
      <c r="AU103" s="65">
        <f t="shared" si="16"/>
        <v>0</v>
      </c>
      <c r="AV103" s="65">
        <f t="shared" si="17"/>
        <v>0</v>
      </c>
      <c r="AW103" s="65">
        <f t="shared" si="18"/>
        <v>0</v>
      </c>
      <c r="AX103" s="65">
        <f t="shared" si="19"/>
        <v>0</v>
      </c>
      <c r="AY103" s="66">
        <f t="shared" si="20"/>
        <v>0</v>
      </c>
      <c r="AZ103" s="76"/>
      <c r="BA103" s="76"/>
    </row>
    <row r="104" spans="1:56" s="77" customFormat="1" ht="24.75" customHeight="1" x14ac:dyDescent="0.25">
      <c r="A104" s="52"/>
      <c r="B104" s="74" t="s">
        <v>59</v>
      </c>
      <c r="C104" s="74" t="s">
        <v>46</v>
      </c>
      <c r="D104" s="75" t="s">
        <v>157</v>
      </c>
      <c r="E104" s="75" t="s">
        <v>203</v>
      </c>
      <c r="F104" s="71">
        <v>92000</v>
      </c>
      <c r="G104" s="72"/>
      <c r="H104" s="57" t="s">
        <v>7</v>
      </c>
      <c r="I104" s="259"/>
      <c r="J104" s="58"/>
      <c r="K104" s="58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107"/>
      <c r="AL104" s="107"/>
      <c r="AM104" s="108"/>
      <c r="AN104" s="61">
        <f t="shared" si="11"/>
        <v>0</v>
      </c>
      <c r="AO104" s="109"/>
      <c r="AP104" s="63">
        <f t="shared" si="12"/>
        <v>0</v>
      </c>
      <c r="AQ104" s="64"/>
      <c r="AR104" s="65">
        <f t="shared" si="13"/>
        <v>0</v>
      </c>
      <c r="AS104" s="65">
        <f t="shared" si="14"/>
        <v>0</v>
      </c>
      <c r="AT104" s="65">
        <f t="shared" si="15"/>
        <v>0</v>
      </c>
      <c r="AU104" s="65">
        <f t="shared" si="16"/>
        <v>0</v>
      </c>
      <c r="AV104" s="65">
        <f t="shared" si="17"/>
        <v>0</v>
      </c>
      <c r="AW104" s="65">
        <f t="shared" si="18"/>
        <v>0</v>
      </c>
      <c r="AX104" s="65">
        <f t="shared" si="19"/>
        <v>0</v>
      </c>
      <c r="AY104" s="66">
        <f t="shared" si="20"/>
        <v>0</v>
      </c>
      <c r="AZ104" s="76"/>
      <c r="BA104" s="76"/>
    </row>
    <row r="105" spans="1:56" s="77" customFormat="1" ht="24.75" customHeight="1" x14ac:dyDescent="0.25">
      <c r="A105" s="52"/>
      <c r="B105" s="74" t="s">
        <v>204</v>
      </c>
      <c r="C105" s="74" t="s">
        <v>46</v>
      </c>
      <c r="D105" s="75" t="s">
        <v>90</v>
      </c>
      <c r="E105" s="52" t="s">
        <v>205</v>
      </c>
      <c r="F105" s="79">
        <v>45300</v>
      </c>
      <c r="G105" s="44"/>
      <c r="H105" s="97" t="s">
        <v>7</v>
      </c>
      <c r="I105" s="264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8"/>
      <c r="AK105" s="58"/>
      <c r="AL105" s="58"/>
      <c r="AM105" s="60"/>
      <c r="AN105" s="61">
        <f t="shared" si="11"/>
        <v>0</v>
      </c>
      <c r="AO105" s="140"/>
      <c r="AP105" s="63">
        <f t="shared" si="12"/>
        <v>0</v>
      </c>
      <c r="AQ105" s="64"/>
      <c r="AR105" s="65">
        <f t="shared" si="13"/>
        <v>0</v>
      </c>
      <c r="AS105" s="65">
        <f t="shared" si="14"/>
        <v>0</v>
      </c>
      <c r="AT105" s="65">
        <f t="shared" si="15"/>
        <v>0</v>
      </c>
      <c r="AU105" s="65">
        <f t="shared" si="16"/>
        <v>0</v>
      </c>
      <c r="AV105" s="65">
        <f t="shared" si="17"/>
        <v>0</v>
      </c>
      <c r="AW105" s="65">
        <f t="shared" si="18"/>
        <v>0</v>
      </c>
      <c r="AX105" s="65">
        <f t="shared" si="19"/>
        <v>0</v>
      </c>
      <c r="AY105" s="66">
        <f t="shared" si="20"/>
        <v>0</v>
      </c>
    </row>
    <row r="106" spans="1:56" s="90" customFormat="1" ht="24.75" customHeight="1" x14ac:dyDescent="0.25">
      <c r="A106" s="232"/>
      <c r="B106" s="81" t="s">
        <v>191</v>
      </c>
      <c r="C106" s="81" t="s">
        <v>46</v>
      </c>
      <c r="D106" s="82" t="s">
        <v>57</v>
      </c>
      <c r="E106" s="148" t="s">
        <v>206</v>
      </c>
      <c r="F106" s="103">
        <v>300</v>
      </c>
      <c r="G106" s="84" t="s">
        <v>207</v>
      </c>
      <c r="H106" s="111" t="s">
        <v>103</v>
      </c>
      <c r="I106" s="265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121"/>
      <c r="AN106" s="61">
        <f t="shared" si="11"/>
        <v>0</v>
      </c>
      <c r="AO106" s="122"/>
      <c r="AP106" s="63">
        <f t="shared" si="12"/>
        <v>0</v>
      </c>
      <c r="AQ106" s="87"/>
      <c r="AR106" s="65">
        <f t="shared" si="13"/>
        <v>0</v>
      </c>
      <c r="AS106" s="65">
        <f t="shared" si="14"/>
        <v>0</v>
      </c>
      <c r="AT106" s="65">
        <f t="shared" si="15"/>
        <v>0</v>
      </c>
      <c r="AU106" s="65">
        <f t="shared" si="16"/>
        <v>0</v>
      </c>
      <c r="AV106" s="65">
        <f t="shared" si="17"/>
        <v>0</v>
      </c>
      <c r="AW106" s="65">
        <f t="shared" si="18"/>
        <v>0</v>
      </c>
      <c r="AX106" s="65">
        <f t="shared" si="19"/>
        <v>0</v>
      </c>
      <c r="AY106" s="66">
        <f t="shared" si="20"/>
        <v>0</v>
      </c>
      <c r="AZ106" s="113"/>
      <c r="BA106" s="113"/>
    </row>
    <row r="107" spans="1:56" s="90" customFormat="1" ht="24.75" customHeight="1" x14ac:dyDescent="0.25">
      <c r="A107" s="232"/>
      <c r="B107" s="81" t="s">
        <v>191</v>
      </c>
      <c r="C107" s="81" t="s">
        <v>46</v>
      </c>
      <c r="D107" s="82" t="s">
        <v>57</v>
      </c>
      <c r="E107" s="148" t="s">
        <v>206</v>
      </c>
      <c r="F107" s="103">
        <v>300</v>
      </c>
      <c r="G107" s="84" t="s">
        <v>66</v>
      </c>
      <c r="H107" s="111" t="s">
        <v>103</v>
      </c>
      <c r="I107" s="265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121"/>
      <c r="AN107" s="61">
        <f t="shared" si="11"/>
        <v>0</v>
      </c>
      <c r="AO107" s="122"/>
      <c r="AP107" s="63">
        <f t="shared" si="12"/>
        <v>0</v>
      </c>
      <c r="AQ107" s="87"/>
      <c r="AR107" s="65">
        <f t="shared" si="13"/>
        <v>0</v>
      </c>
      <c r="AS107" s="65">
        <f t="shared" si="14"/>
        <v>0</v>
      </c>
      <c r="AT107" s="65">
        <f t="shared" si="15"/>
        <v>0</v>
      </c>
      <c r="AU107" s="65">
        <f t="shared" si="16"/>
        <v>0</v>
      </c>
      <c r="AV107" s="65">
        <f t="shared" si="17"/>
        <v>0</v>
      </c>
      <c r="AW107" s="65">
        <f t="shared" si="18"/>
        <v>0</v>
      </c>
      <c r="AX107" s="65">
        <f t="shared" si="19"/>
        <v>0</v>
      </c>
      <c r="AY107" s="66">
        <f t="shared" si="20"/>
        <v>0</v>
      </c>
      <c r="AZ107" s="113"/>
      <c r="BA107" s="113"/>
    </row>
    <row r="108" spans="1:56" s="90" customFormat="1" ht="24.75" customHeight="1" x14ac:dyDescent="0.25">
      <c r="A108" s="80"/>
      <c r="B108" s="82" t="s">
        <v>208</v>
      </c>
      <c r="C108" s="81" t="s">
        <v>46</v>
      </c>
      <c r="D108" s="82" t="s">
        <v>209</v>
      </c>
      <c r="E108" s="148" t="s">
        <v>206</v>
      </c>
      <c r="F108" s="103">
        <v>423</v>
      </c>
      <c r="G108" s="84" t="s">
        <v>207</v>
      </c>
      <c r="H108" s="111" t="s">
        <v>103</v>
      </c>
      <c r="I108" s="265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121"/>
      <c r="AN108" s="61">
        <f t="shared" si="11"/>
        <v>0</v>
      </c>
      <c r="AO108" s="122"/>
      <c r="AP108" s="63">
        <f t="shared" si="12"/>
        <v>0</v>
      </c>
      <c r="AQ108" s="87"/>
      <c r="AR108" s="65">
        <f t="shared" si="13"/>
        <v>0</v>
      </c>
      <c r="AS108" s="65">
        <f t="shared" si="14"/>
        <v>0</v>
      </c>
      <c r="AT108" s="65">
        <f t="shared" si="15"/>
        <v>0</v>
      </c>
      <c r="AU108" s="65">
        <f t="shared" si="16"/>
        <v>0</v>
      </c>
      <c r="AV108" s="65">
        <f t="shared" si="17"/>
        <v>0</v>
      </c>
      <c r="AW108" s="65">
        <f t="shared" si="18"/>
        <v>0</v>
      </c>
      <c r="AX108" s="65">
        <f t="shared" si="19"/>
        <v>0</v>
      </c>
      <c r="AY108" s="66">
        <f t="shared" si="20"/>
        <v>0</v>
      </c>
      <c r="AZ108" s="113"/>
      <c r="BA108" s="113"/>
    </row>
    <row r="109" spans="1:56" s="90" customFormat="1" ht="24.75" customHeight="1" x14ac:dyDescent="0.25">
      <c r="A109" s="80"/>
      <c r="B109" s="82" t="s">
        <v>210</v>
      </c>
      <c r="C109" s="81" t="s">
        <v>46</v>
      </c>
      <c r="D109" s="82" t="s">
        <v>209</v>
      </c>
      <c r="E109" s="148" t="s">
        <v>206</v>
      </c>
      <c r="F109" s="103">
        <v>423</v>
      </c>
      <c r="G109" s="84" t="s">
        <v>66</v>
      </c>
      <c r="H109" s="111" t="s">
        <v>103</v>
      </c>
      <c r="I109" s="265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121"/>
      <c r="AN109" s="61">
        <f t="shared" si="11"/>
        <v>0</v>
      </c>
      <c r="AO109" s="122"/>
      <c r="AP109" s="63">
        <f t="shared" si="12"/>
        <v>0</v>
      </c>
      <c r="AQ109" s="87"/>
      <c r="AR109" s="65">
        <f t="shared" si="13"/>
        <v>0</v>
      </c>
      <c r="AS109" s="65">
        <f t="shared" si="14"/>
        <v>0</v>
      </c>
      <c r="AT109" s="65">
        <f t="shared" si="15"/>
        <v>0</v>
      </c>
      <c r="AU109" s="65">
        <f t="shared" si="16"/>
        <v>0</v>
      </c>
      <c r="AV109" s="65">
        <f t="shared" si="17"/>
        <v>0</v>
      </c>
      <c r="AW109" s="65">
        <f t="shared" si="18"/>
        <v>0</v>
      </c>
      <c r="AX109" s="65">
        <f t="shared" si="19"/>
        <v>0</v>
      </c>
      <c r="AY109" s="66">
        <f t="shared" si="20"/>
        <v>0</v>
      </c>
      <c r="AZ109" s="113"/>
      <c r="BA109" s="113"/>
    </row>
    <row r="110" spans="1:56" s="77" customFormat="1" ht="24.75" customHeight="1" x14ac:dyDescent="0.25">
      <c r="A110" s="52"/>
      <c r="B110" s="74" t="s">
        <v>59</v>
      </c>
      <c r="C110" s="74" t="s">
        <v>74</v>
      </c>
      <c r="D110" s="115" t="s">
        <v>211</v>
      </c>
      <c r="E110" s="52" t="s">
        <v>212</v>
      </c>
      <c r="F110" s="79">
        <v>50000</v>
      </c>
      <c r="G110" s="72"/>
      <c r="H110" s="57" t="s">
        <v>7</v>
      </c>
      <c r="I110" s="263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100"/>
      <c r="AN110" s="61">
        <f t="shared" si="11"/>
        <v>0</v>
      </c>
      <c r="AO110" s="101"/>
      <c r="AP110" s="63">
        <f t="shared" si="12"/>
        <v>0</v>
      </c>
      <c r="AQ110" s="102"/>
      <c r="AR110" s="65">
        <f t="shared" si="13"/>
        <v>0</v>
      </c>
      <c r="AS110" s="65">
        <f t="shared" si="14"/>
        <v>0</v>
      </c>
      <c r="AT110" s="65">
        <f t="shared" si="15"/>
        <v>0</v>
      </c>
      <c r="AU110" s="65">
        <f t="shared" si="16"/>
        <v>0</v>
      </c>
      <c r="AV110" s="65">
        <f t="shared" si="17"/>
        <v>0</v>
      </c>
      <c r="AW110" s="65">
        <f t="shared" si="18"/>
        <v>0</v>
      </c>
      <c r="AX110" s="65">
        <f t="shared" si="19"/>
        <v>0</v>
      </c>
      <c r="AY110" s="66">
        <f t="shared" si="20"/>
        <v>0</v>
      </c>
      <c r="AZ110" s="76"/>
      <c r="BA110" s="76"/>
    </row>
    <row r="111" spans="1:56" s="77" customFormat="1" ht="24.75" customHeight="1" x14ac:dyDescent="0.2">
      <c r="A111" s="52"/>
      <c r="B111" s="74" t="s">
        <v>59</v>
      </c>
      <c r="C111" s="74" t="s">
        <v>60</v>
      </c>
      <c r="D111" s="75" t="s">
        <v>167</v>
      </c>
      <c r="E111" s="52" t="s">
        <v>213</v>
      </c>
      <c r="F111" s="71">
        <v>260000</v>
      </c>
      <c r="G111" s="44"/>
      <c r="H111" s="97" t="s">
        <v>7</v>
      </c>
      <c r="I111" s="259"/>
      <c r="J111" s="58"/>
      <c r="K111" s="58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107"/>
      <c r="AL111" s="107"/>
      <c r="AM111" s="108"/>
      <c r="AN111" s="61">
        <f t="shared" si="11"/>
        <v>0</v>
      </c>
      <c r="AO111" s="109"/>
      <c r="AP111" s="63">
        <f t="shared" si="12"/>
        <v>0</v>
      </c>
      <c r="AQ111" s="64"/>
      <c r="AR111" s="65">
        <f t="shared" si="13"/>
        <v>0</v>
      </c>
      <c r="AS111" s="65">
        <f t="shared" si="14"/>
        <v>0</v>
      </c>
      <c r="AT111" s="65">
        <f t="shared" si="15"/>
        <v>0</v>
      </c>
      <c r="AU111" s="65">
        <f t="shared" si="16"/>
        <v>0</v>
      </c>
      <c r="AV111" s="65">
        <f t="shared" si="17"/>
        <v>0</v>
      </c>
      <c r="AW111" s="65">
        <f t="shared" si="18"/>
        <v>0</v>
      </c>
      <c r="AX111" s="65">
        <f t="shared" si="19"/>
        <v>0</v>
      </c>
      <c r="AY111" s="66">
        <f t="shared" si="20"/>
        <v>0</v>
      </c>
      <c r="AZ111" s="133"/>
      <c r="BA111" s="133"/>
      <c r="BB111" s="133"/>
      <c r="BC111" s="133"/>
      <c r="BD111" s="133"/>
    </row>
    <row r="112" spans="1:56" s="77" customFormat="1" ht="24.75" customHeight="1" x14ac:dyDescent="0.2">
      <c r="A112" s="52"/>
      <c r="B112" s="53" t="s">
        <v>40</v>
      </c>
      <c r="C112" s="67" t="s">
        <v>46</v>
      </c>
      <c r="D112" s="53" t="s">
        <v>47</v>
      </c>
      <c r="E112" s="52" t="s">
        <v>214</v>
      </c>
      <c r="F112" s="149">
        <v>220034.2</v>
      </c>
      <c r="G112" s="44"/>
      <c r="H112" s="97" t="s">
        <v>7</v>
      </c>
      <c r="I112" s="259"/>
      <c r="J112" s="58"/>
      <c r="K112" s="58"/>
      <c r="L112" s="58"/>
      <c r="M112" s="58"/>
      <c r="N112" s="58"/>
      <c r="O112" s="58"/>
      <c r="P112" s="58"/>
      <c r="Q112" s="58"/>
      <c r="R112" s="58"/>
      <c r="S112" s="59"/>
      <c r="T112" s="59"/>
      <c r="U112" s="59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60"/>
      <c r="AN112" s="61">
        <f t="shared" si="11"/>
        <v>0</v>
      </c>
      <c r="AO112" s="62"/>
      <c r="AP112" s="63">
        <f t="shared" si="12"/>
        <v>0</v>
      </c>
      <c r="AQ112" s="64"/>
      <c r="AR112" s="65">
        <f t="shared" si="13"/>
        <v>0</v>
      </c>
      <c r="AS112" s="65">
        <f t="shared" si="14"/>
        <v>0</v>
      </c>
      <c r="AT112" s="65">
        <f t="shared" si="15"/>
        <v>0</v>
      </c>
      <c r="AU112" s="65">
        <f t="shared" si="16"/>
        <v>0</v>
      </c>
      <c r="AV112" s="65">
        <f t="shared" si="17"/>
        <v>0</v>
      </c>
      <c r="AW112" s="65">
        <f t="shared" si="18"/>
        <v>0</v>
      </c>
      <c r="AX112" s="65">
        <f t="shared" si="19"/>
        <v>0</v>
      </c>
      <c r="AY112" s="66">
        <f t="shared" si="20"/>
        <v>0</v>
      </c>
      <c r="AZ112" s="133"/>
      <c r="BA112" s="133"/>
      <c r="BB112" s="133"/>
      <c r="BC112" s="133"/>
      <c r="BD112" s="133"/>
    </row>
    <row r="113" spans="1:53" s="77" customFormat="1" ht="24.75" customHeight="1" x14ac:dyDescent="0.25">
      <c r="A113" s="52"/>
      <c r="B113" s="75" t="s">
        <v>40</v>
      </c>
      <c r="C113" s="75" t="s">
        <v>130</v>
      </c>
      <c r="D113" s="75" t="s">
        <v>215</v>
      </c>
      <c r="E113" s="52" t="s">
        <v>216</v>
      </c>
      <c r="F113" s="79">
        <v>200000</v>
      </c>
      <c r="G113" s="44"/>
      <c r="H113" s="97" t="s">
        <v>7</v>
      </c>
      <c r="I113" s="259"/>
      <c r="J113" s="58"/>
      <c r="K113" s="58"/>
      <c r="L113" s="58"/>
      <c r="M113" s="58"/>
      <c r="N113" s="58"/>
      <c r="O113" s="58"/>
      <c r="P113" s="58"/>
      <c r="Q113" s="58"/>
      <c r="R113" s="58"/>
      <c r="S113" s="59"/>
      <c r="T113" s="59"/>
      <c r="U113" s="59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60"/>
      <c r="AN113" s="61">
        <f t="shared" si="11"/>
        <v>0</v>
      </c>
      <c r="AO113" s="62"/>
      <c r="AP113" s="63">
        <f t="shared" si="12"/>
        <v>0</v>
      </c>
      <c r="AQ113" s="64"/>
      <c r="AR113" s="65">
        <f t="shared" si="13"/>
        <v>0</v>
      </c>
      <c r="AS113" s="65">
        <f t="shared" si="14"/>
        <v>0</v>
      </c>
      <c r="AT113" s="65">
        <f t="shared" si="15"/>
        <v>0</v>
      </c>
      <c r="AU113" s="65">
        <f t="shared" si="16"/>
        <v>0</v>
      </c>
      <c r="AV113" s="65">
        <f t="shared" si="17"/>
        <v>0</v>
      </c>
      <c r="AW113" s="65">
        <f t="shared" si="18"/>
        <v>0</v>
      </c>
      <c r="AX113" s="65">
        <f t="shared" si="19"/>
        <v>0</v>
      </c>
      <c r="AY113" s="66">
        <f t="shared" si="20"/>
        <v>0</v>
      </c>
    </row>
    <row r="114" spans="1:53" s="90" customFormat="1" ht="24.75" customHeight="1" x14ac:dyDescent="0.25">
      <c r="A114" s="80"/>
      <c r="B114" s="81" t="s">
        <v>86</v>
      </c>
      <c r="C114" s="81" t="s">
        <v>87</v>
      </c>
      <c r="D114" s="82" t="s">
        <v>67</v>
      </c>
      <c r="E114" s="80" t="s">
        <v>217</v>
      </c>
      <c r="F114" s="103">
        <v>400</v>
      </c>
      <c r="G114" s="134" t="s">
        <v>63</v>
      </c>
      <c r="H114" s="111" t="s">
        <v>165</v>
      </c>
      <c r="I114" s="260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2"/>
      <c r="AN114" s="61">
        <f t="shared" si="11"/>
        <v>0</v>
      </c>
      <c r="AO114" s="86"/>
      <c r="AP114" s="63">
        <f t="shared" si="12"/>
        <v>0</v>
      </c>
      <c r="AQ114" s="145"/>
      <c r="AR114" s="65">
        <f t="shared" si="13"/>
        <v>0</v>
      </c>
      <c r="AS114" s="65">
        <f t="shared" si="14"/>
        <v>0</v>
      </c>
      <c r="AT114" s="65">
        <f t="shared" si="15"/>
        <v>0</v>
      </c>
      <c r="AU114" s="65">
        <f t="shared" si="16"/>
        <v>0</v>
      </c>
      <c r="AV114" s="65">
        <f t="shared" si="17"/>
        <v>0</v>
      </c>
      <c r="AW114" s="65">
        <f t="shared" si="18"/>
        <v>0</v>
      </c>
      <c r="AX114" s="65">
        <f t="shared" si="19"/>
        <v>0</v>
      </c>
      <c r="AY114" s="66">
        <f t="shared" si="20"/>
        <v>0</v>
      </c>
    </row>
    <row r="115" spans="1:53" s="90" customFormat="1" ht="24.75" customHeight="1" x14ac:dyDescent="0.25">
      <c r="A115" s="80"/>
      <c r="B115" s="81" t="s">
        <v>86</v>
      </c>
      <c r="C115" s="81" t="s">
        <v>87</v>
      </c>
      <c r="D115" s="82" t="s">
        <v>67</v>
      </c>
      <c r="E115" s="80" t="s">
        <v>217</v>
      </c>
      <c r="F115" s="103">
        <v>400</v>
      </c>
      <c r="G115" s="134" t="s">
        <v>66</v>
      </c>
      <c r="H115" s="111" t="s">
        <v>165</v>
      </c>
      <c r="I115" s="260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2"/>
      <c r="AN115" s="61">
        <f t="shared" si="11"/>
        <v>0</v>
      </c>
      <c r="AO115" s="86"/>
      <c r="AP115" s="63">
        <f t="shared" si="12"/>
        <v>0</v>
      </c>
      <c r="AQ115" s="145"/>
      <c r="AR115" s="65">
        <f t="shared" si="13"/>
        <v>0</v>
      </c>
      <c r="AS115" s="65">
        <f t="shared" si="14"/>
        <v>0</v>
      </c>
      <c r="AT115" s="65">
        <f t="shared" si="15"/>
        <v>0</v>
      </c>
      <c r="AU115" s="65">
        <f t="shared" si="16"/>
        <v>0</v>
      </c>
      <c r="AV115" s="65">
        <f t="shared" si="17"/>
        <v>0</v>
      </c>
      <c r="AW115" s="65">
        <f t="shared" si="18"/>
        <v>0</v>
      </c>
      <c r="AX115" s="65">
        <f t="shared" si="19"/>
        <v>0</v>
      </c>
      <c r="AY115" s="66">
        <f t="shared" si="20"/>
        <v>0</v>
      </c>
    </row>
    <row r="116" spans="1:53" s="77" customFormat="1" ht="24.75" customHeight="1" x14ac:dyDescent="0.25">
      <c r="A116" s="52"/>
      <c r="B116" s="74" t="s">
        <v>70</v>
      </c>
      <c r="C116" s="52" t="s">
        <v>71</v>
      </c>
      <c r="D116" s="75" t="s">
        <v>173</v>
      </c>
      <c r="E116" s="52" t="s">
        <v>218</v>
      </c>
      <c r="F116" s="79">
        <v>40500</v>
      </c>
      <c r="G116" s="44"/>
      <c r="H116" s="97" t="s">
        <v>7</v>
      </c>
      <c r="I116" s="262"/>
      <c r="J116" s="98"/>
      <c r="K116" s="58"/>
      <c r="L116" s="58"/>
      <c r="M116" s="58"/>
      <c r="N116" s="58"/>
      <c r="O116" s="58"/>
      <c r="P116" s="58"/>
      <c r="Q116" s="58"/>
      <c r="R116" s="58"/>
      <c r="S116" s="59"/>
      <c r="T116" s="59"/>
      <c r="U116" s="58"/>
      <c r="V116" s="59"/>
      <c r="W116" s="59"/>
      <c r="X116" s="59"/>
      <c r="Y116" s="59"/>
      <c r="Z116" s="59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60"/>
      <c r="AN116" s="61">
        <f t="shared" si="11"/>
        <v>0</v>
      </c>
      <c r="AO116" s="62"/>
      <c r="AP116" s="63">
        <f t="shared" si="12"/>
        <v>0</v>
      </c>
      <c r="AQ116" s="64"/>
      <c r="AR116" s="65">
        <f t="shared" si="13"/>
        <v>0</v>
      </c>
      <c r="AS116" s="65">
        <f t="shared" si="14"/>
        <v>0</v>
      </c>
      <c r="AT116" s="65">
        <f t="shared" si="15"/>
        <v>0</v>
      </c>
      <c r="AU116" s="65">
        <f t="shared" si="16"/>
        <v>0</v>
      </c>
      <c r="AV116" s="65">
        <f t="shared" si="17"/>
        <v>0</v>
      </c>
      <c r="AW116" s="65">
        <f t="shared" si="18"/>
        <v>0</v>
      </c>
      <c r="AX116" s="65">
        <f t="shared" si="19"/>
        <v>0</v>
      </c>
      <c r="AY116" s="66">
        <f t="shared" si="20"/>
        <v>0</v>
      </c>
    </row>
    <row r="117" spans="1:53" s="77" customFormat="1" ht="24.75" customHeight="1" x14ac:dyDescent="0.25">
      <c r="A117" s="52"/>
      <c r="B117" s="74" t="s">
        <v>40</v>
      </c>
      <c r="C117" s="52" t="s">
        <v>40</v>
      </c>
      <c r="D117" s="75" t="s">
        <v>219</v>
      </c>
      <c r="E117" s="52" t="s">
        <v>220</v>
      </c>
      <c r="F117" s="79">
        <v>300000</v>
      </c>
      <c r="G117" s="44"/>
      <c r="H117" s="97" t="s">
        <v>7</v>
      </c>
      <c r="I117" s="259"/>
      <c r="J117" s="58"/>
      <c r="K117" s="58"/>
      <c r="L117" s="58"/>
      <c r="M117" s="58"/>
      <c r="N117" s="58"/>
      <c r="O117" s="58"/>
      <c r="P117" s="58"/>
      <c r="Q117" s="58"/>
      <c r="R117" s="58"/>
      <c r="S117" s="59"/>
      <c r="T117" s="59"/>
      <c r="U117" s="59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60"/>
      <c r="AN117" s="61">
        <f t="shared" si="11"/>
        <v>0</v>
      </c>
      <c r="AO117" s="62"/>
      <c r="AP117" s="63">
        <f t="shared" si="12"/>
        <v>0</v>
      </c>
      <c r="AQ117" s="64"/>
      <c r="AR117" s="65">
        <f t="shared" si="13"/>
        <v>0</v>
      </c>
      <c r="AS117" s="65">
        <f t="shared" si="14"/>
        <v>0</v>
      </c>
      <c r="AT117" s="65">
        <f t="shared" si="15"/>
        <v>0</v>
      </c>
      <c r="AU117" s="65">
        <f t="shared" si="16"/>
        <v>0</v>
      </c>
      <c r="AV117" s="65">
        <f t="shared" si="17"/>
        <v>0</v>
      </c>
      <c r="AW117" s="65">
        <f t="shared" si="18"/>
        <v>0</v>
      </c>
      <c r="AX117" s="65">
        <f t="shared" si="19"/>
        <v>0</v>
      </c>
      <c r="AY117" s="66">
        <f t="shared" si="20"/>
        <v>0</v>
      </c>
    </row>
    <row r="118" spans="1:53" s="77" customFormat="1" ht="24.75" customHeight="1" x14ac:dyDescent="0.25">
      <c r="A118" s="52"/>
      <c r="B118" s="74" t="s">
        <v>221</v>
      </c>
      <c r="C118" s="74" t="s">
        <v>74</v>
      </c>
      <c r="D118" s="75" t="s">
        <v>90</v>
      </c>
      <c r="E118" s="52" t="s">
        <v>222</v>
      </c>
      <c r="F118" s="79">
        <v>22000</v>
      </c>
      <c r="G118" s="44"/>
      <c r="H118" s="97" t="s">
        <v>7</v>
      </c>
      <c r="I118" s="259"/>
      <c r="J118" s="58"/>
      <c r="K118" s="5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58"/>
      <c r="AK118" s="58"/>
      <c r="AL118" s="58"/>
      <c r="AM118" s="60"/>
      <c r="AN118" s="61">
        <f t="shared" si="11"/>
        <v>0</v>
      </c>
      <c r="AO118" s="68"/>
      <c r="AP118" s="63">
        <f t="shared" si="12"/>
        <v>0</v>
      </c>
      <c r="AQ118" s="64"/>
      <c r="AR118" s="65">
        <f t="shared" si="13"/>
        <v>0</v>
      </c>
      <c r="AS118" s="65">
        <f t="shared" si="14"/>
        <v>0</v>
      </c>
      <c r="AT118" s="65">
        <f t="shared" si="15"/>
        <v>0</v>
      </c>
      <c r="AU118" s="65">
        <f t="shared" si="16"/>
        <v>0</v>
      </c>
      <c r="AV118" s="65">
        <f t="shared" si="17"/>
        <v>0</v>
      </c>
      <c r="AW118" s="65">
        <f t="shared" si="18"/>
        <v>0</v>
      </c>
      <c r="AX118" s="65">
        <f t="shared" si="19"/>
        <v>0</v>
      </c>
      <c r="AY118" s="66">
        <f t="shared" si="20"/>
        <v>0</v>
      </c>
    </row>
    <row r="119" spans="1:53" s="90" customFormat="1" ht="24.75" customHeight="1" x14ac:dyDescent="0.25">
      <c r="A119" s="80" t="s">
        <v>0</v>
      </c>
      <c r="B119" s="81" t="s">
        <v>223</v>
      </c>
      <c r="C119" s="81" t="s">
        <v>46</v>
      </c>
      <c r="D119" s="82" t="s">
        <v>90</v>
      </c>
      <c r="E119" s="80" t="s">
        <v>224</v>
      </c>
      <c r="F119" s="103">
        <v>300</v>
      </c>
      <c r="G119" s="104" t="s">
        <v>207</v>
      </c>
      <c r="H119" s="111" t="s">
        <v>103</v>
      </c>
      <c r="I119" s="265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121"/>
      <c r="AN119" s="61">
        <f t="shared" si="11"/>
        <v>0</v>
      </c>
      <c r="AO119" s="122"/>
      <c r="AP119" s="63">
        <f t="shared" si="12"/>
        <v>0</v>
      </c>
      <c r="AQ119" s="87"/>
      <c r="AR119" s="65">
        <f t="shared" si="13"/>
        <v>0</v>
      </c>
      <c r="AS119" s="65">
        <f t="shared" si="14"/>
        <v>0</v>
      </c>
      <c r="AT119" s="65">
        <f t="shared" si="15"/>
        <v>0</v>
      </c>
      <c r="AU119" s="65">
        <f t="shared" si="16"/>
        <v>0</v>
      </c>
      <c r="AV119" s="65">
        <f t="shared" si="17"/>
        <v>0</v>
      </c>
      <c r="AW119" s="65">
        <f t="shared" si="18"/>
        <v>0</v>
      </c>
      <c r="AX119" s="65">
        <f t="shared" si="19"/>
        <v>0</v>
      </c>
      <c r="AY119" s="66">
        <f t="shared" si="20"/>
        <v>0</v>
      </c>
    </row>
    <row r="120" spans="1:53" s="90" customFormat="1" ht="24.75" customHeight="1" x14ac:dyDescent="0.25">
      <c r="A120" s="80"/>
      <c r="B120" s="81" t="s">
        <v>223</v>
      </c>
      <c r="C120" s="81" t="s">
        <v>46</v>
      </c>
      <c r="D120" s="82" t="s">
        <v>90</v>
      </c>
      <c r="E120" s="80" t="s">
        <v>224</v>
      </c>
      <c r="F120" s="103">
        <v>300</v>
      </c>
      <c r="G120" s="104" t="s">
        <v>66</v>
      </c>
      <c r="H120" s="111" t="s">
        <v>103</v>
      </c>
      <c r="I120" s="265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121"/>
      <c r="AN120" s="61">
        <f t="shared" si="11"/>
        <v>0</v>
      </c>
      <c r="AO120" s="122"/>
      <c r="AP120" s="63">
        <f t="shared" si="12"/>
        <v>0</v>
      </c>
      <c r="AQ120" s="87"/>
      <c r="AR120" s="65">
        <f t="shared" si="13"/>
        <v>0</v>
      </c>
      <c r="AS120" s="65">
        <f t="shared" si="14"/>
        <v>0</v>
      </c>
      <c r="AT120" s="65">
        <f t="shared" si="15"/>
        <v>0</v>
      </c>
      <c r="AU120" s="65">
        <f t="shared" si="16"/>
        <v>0</v>
      </c>
      <c r="AV120" s="65">
        <f t="shared" si="17"/>
        <v>0</v>
      </c>
      <c r="AW120" s="65">
        <f t="shared" si="18"/>
        <v>0</v>
      </c>
      <c r="AX120" s="65">
        <f t="shared" si="19"/>
        <v>0</v>
      </c>
      <c r="AY120" s="66">
        <f t="shared" si="20"/>
        <v>0</v>
      </c>
    </row>
    <row r="121" spans="1:53" s="90" customFormat="1" ht="24.75" customHeight="1" x14ac:dyDescent="0.25">
      <c r="A121" s="232"/>
      <c r="B121" s="81" t="s">
        <v>59</v>
      </c>
      <c r="C121" s="81" t="s">
        <v>60</v>
      </c>
      <c r="D121" s="82" t="s">
        <v>61</v>
      </c>
      <c r="E121" s="80" t="s">
        <v>225</v>
      </c>
      <c r="F121" s="83">
        <v>480</v>
      </c>
      <c r="G121" s="84" t="s">
        <v>63</v>
      </c>
      <c r="H121" s="111" t="s">
        <v>89</v>
      </c>
      <c r="I121" s="266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4"/>
      <c r="AG121" s="124"/>
      <c r="AH121" s="124"/>
      <c r="AI121" s="124"/>
      <c r="AJ121" s="124"/>
      <c r="AK121" s="124"/>
      <c r="AL121" s="124"/>
      <c r="AM121" s="125"/>
      <c r="AN121" s="61">
        <f t="shared" si="11"/>
        <v>0</v>
      </c>
      <c r="AO121" s="126"/>
      <c r="AP121" s="63">
        <f t="shared" si="12"/>
        <v>0</v>
      </c>
      <c r="AQ121" s="112"/>
      <c r="AR121" s="65">
        <f t="shared" si="13"/>
        <v>0</v>
      </c>
      <c r="AS121" s="65">
        <f t="shared" si="14"/>
        <v>0</v>
      </c>
      <c r="AT121" s="65">
        <f t="shared" si="15"/>
        <v>0</v>
      </c>
      <c r="AU121" s="65">
        <f t="shared" si="16"/>
        <v>0</v>
      </c>
      <c r="AV121" s="65">
        <f t="shared" si="17"/>
        <v>0</v>
      </c>
      <c r="AW121" s="65">
        <f t="shared" si="18"/>
        <v>0</v>
      </c>
      <c r="AX121" s="65">
        <f t="shared" si="19"/>
        <v>0</v>
      </c>
      <c r="AY121" s="66">
        <f t="shared" si="20"/>
        <v>0</v>
      </c>
      <c r="AZ121" s="113"/>
      <c r="BA121" s="113"/>
    </row>
    <row r="122" spans="1:53" s="90" customFormat="1" ht="24.75" customHeight="1" x14ac:dyDescent="0.25">
      <c r="A122" s="232"/>
      <c r="B122" s="81" t="s">
        <v>59</v>
      </c>
      <c r="C122" s="81" t="s">
        <v>60</v>
      </c>
      <c r="D122" s="82" t="s">
        <v>61</v>
      </c>
      <c r="E122" s="80" t="s">
        <v>225</v>
      </c>
      <c r="F122" s="83">
        <v>480</v>
      </c>
      <c r="G122" s="150" t="s">
        <v>66</v>
      </c>
      <c r="H122" s="111" t="s">
        <v>89</v>
      </c>
      <c r="I122" s="266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4"/>
      <c r="AG122" s="124"/>
      <c r="AH122" s="124"/>
      <c r="AI122" s="124"/>
      <c r="AJ122" s="124"/>
      <c r="AK122" s="124"/>
      <c r="AL122" s="124"/>
      <c r="AM122" s="125"/>
      <c r="AN122" s="61">
        <f t="shared" si="11"/>
        <v>0</v>
      </c>
      <c r="AO122" s="127"/>
      <c r="AP122" s="63">
        <f t="shared" si="12"/>
        <v>0</v>
      </c>
      <c r="AQ122" s="112"/>
      <c r="AR122" s="65">
        <f t="shared" si="13"/>
        <v>0</v>
      </c>
      <c r="AS122" s="65">
        <f t="shared" si="14"/>
        <v>0</v>
      </c>
      <c r="AT122" s="65">
        <f t="shared" si="15"/>
        <v>0</v>
      </c>
      <c r="AU122" s="65">
        <f t="shared" si="16"/>
        <v>0</v>
      </c>
      <c r="AV122" s="65">
        <f t="shared" si="17"/>
        <v>0</v>
      </c>
      <c r="AW122" s="65">
        <f t="shared" si="18"/>
        <v>0</v>
      </c>
      <c r="AX122" s="65">
        <f t="shared" si="19"/>
        <v>0</v>
      </c>
      <c r="AY122" s="66">
        <f t="shared" si="20"/>
        <v>0</v>
      </c>
      <c r="AZ122" s="113"/>
      <c r="BA122" s="113"/>
    </row>
    <row r="123" spans="1:53" s="77" customFormat="1" ht="24.75" customHeight="1" x14ac:dyDescent="0.25">
      <c r="A123" s="52"/>
      <c r="B123" s="74" t="s">
        <v>55</v>
      </c>
      <c r="C123" s="74" t="s">
        <v>56</v>
      </c>
      <c r="D123" s="75" t="s">
        <v>90</v>
      </c>
      <c r="E123" s="54" t="s">
        <v>226</v>
      </c>
      <c r="F123" s="71">
        <v>25000</v>
      </c>
      <c r="G123" s="119"/>
      <c r="H123" s="97" t="s">
        <v>7</v>
      </c>
      <c r="I123" s="259"/>
      <c r="J123" s="58"/>
      <c r="K123" s="5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114"/>
      <c r="AN123" s="61">
        <f t="shared" si="11"/>
        <v>0</v>
      </c>
      <c r="AO123" s="68"/>
      <c r="AP123" s="63">
        <f t="shared" si="12"/>
        <v>0</v>
      </c>
      <c r="AQ123" s="64"/>
      <c r="AR123" s="65">
        <f t="shared" si="13"/>
        <v>0</v>
      </c>
      <c r="AS123" s="65">
        <f t="shared" si="14"/>
        <v>0</v>
      </c>
      <c r="AT123" s="65">
        <f t="shared" si="15"/>
        <v>0</v>
      </c>
      <c r="AU123" s="65">
        <f t="shared" si="16"/>
        <v>0</v>
      </c>
      <c r="AV123" s="65">
        <f t="shared" si="17"/>
        <v>0</v>
      </c>
      <c r="AW123" s="65">
        <f t="shared" si="18"/>
        <v>0</v>
      </c>
      <c r="AX123" s="65">
        <f t="shared" si="19"/>
        <v>0</v>
      </c>
      <c r="AY123" s="66">
        <f t="shared" si="20"/>
        <v>0</v>
      </c>
      <c r="AZ123" s="76"/>
      <c r="BA123" s="76"/>
    </row>
    <row r="124" spans="1:53" s="77" customFormat="1" ht="24.75" customHeight="1" x14ac:dyDescent="0.25">
      <c r="A124" s="52"/>
      <c r="B124" s="75" t="s">
        <v>40</v>
      </c>
      <c r="C124" s="75" t="s">
        <v>227</v>
      </c>
      <c r="D124" s="115" t="s">
        <v>228</v>
      </c>
      <c r="E124" s="52" t="s">
        <v>229</v>
      </c>
      <c r="F124" s="71">
        <v>170000</v>
      </c>
      <c r="G124" s="84"/>
      <c r="H124" s="142" t="s">
        <v>7</v>
      </c>
      <c r="I124" s="259"/>
      <c r="J124" s="58"/>
      <c r="K124" s="58"/>
      <c r="L124" s="58"/>
      <c r="M124" s="58"/>
      <c r="N124" s="58"/>
      <c r="O124" s="58"/>
      <c r="P124" s="58"/>
      <c r="Q124" s="58"/>
      <c r="R124" s="58"/>
      <c r="S124" s="59"/>
      <c r="T124" s="59"/>
      <c r="U124" s="59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60"/>
      <c r="AN124" s="61">
        <f t="shared" si="11"/>
        <v>0</v>
      </c>
      <c r="AO124" s="62"/>
      <c r="AP124" s="63">
        <f t="shared" si="12"/>
        <v>0</v>
      </c>
      <c r="AQ124" s="64"/>
      <c r="AR124" s="65">
        <f t="shared" si="13"/>
        <v>0</v>
      </c>
      <c r="AS124" s="65">
        <f t="shared" si="14"/>
        <v>0</v>
      </c>
      <c r="AT124" s="65">
        <f t="shared" si="15"/>
        <v>0</v>
      </c>
      <c r="AU124" s="65">
        <f t="shared" si="16"/>
        <v>0</v>
      </c>
      <c r="AV124" s="65">
        <f t="shared" si="17"/>
        <v>0</v>
      </c>
      <c r="AW124" s="65">
        <f t="shared" si="18"/>
        <v>0</v>
      </c>
      <c r="AX124" s="65">
        <f t="shared" si="19"/>
        <v>0</v>
      </c>
      <c r="AY124" s="66">
        <f t="shared" si="20"/>
        <v>0</v>
      </c>
      <c r="AZ124" s="76"/>
      <c r="BA124" s="76"/>
    </row>
    <row r="125" spans="1:53" s="77" customFormat="1" ht="24.75" customHeight="1" x14ac:dyDescent="0.25">
      <c r="A125" s="52"/>
      <c r="B125" s="74" t="s">
        <v>59</v>
      </c>
      <c r="C125" s="74" t="s">
        <v>46</v>
      </c>
      <c r="D125" s="75" t="s">
        <v>230</v>
      </c>
      <c r="E125" s="75" t="s">
        <v>231</v>
      </c>
      <c r="F125" s="79">
        <v>75900</v>
      </c>
      <c r="G125" s="119"/>
      <c r="H125" s="142" t="s">
        <v>7</v>
      </c>
      <c r="I125" s="259"/>
      <c r="J125" s="58"/>
      <c r="K125" s="58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130"/>
      <c r="AN125" s="61">
        <f t="shared" si="11"/>
        <v>0</v>
      </c>
      <c r="AO125" s="62"/>
      <c r="AP125" s="63">
        <f t="shared" si="12"/>
        <v>0</v>
      </c>
      <c r="AQ125" s="64"/>
      <c r="AR125" s="65">
        <f t="shared" si="13"/>
        <v>0</v>
      </c>
      <c r="AS125" s="65">
        <f t="shared" si="14"/>
        <v>0</v>
      </c>
      <c r="AT125" s="65">
        <f t="shared" si="15"/>
        <v>0</v>
      </c>
      <c r="AU125" s="65">
        <f t="shared" si="16"/>
        <v>0</v>
      </c>
      <c r="AV125" s="65">
        <f t="shared" si="17"/>
        <v>0</v>
      </c>
      <c r="AW125" s="65">
        <f t="shared" si="18"/>
        <v>0</v>
      </c>
      <c r="AX125" s="65">
        <f t="shared" si="19"/>
        <v>0</v>
      </c>
      <c r="AY125" s="66">
        <f t="shared" si="20"/>
        <v>0</v>
      </c>
      <c r="AZ125" s="151">
        <v>43115</v>
      </c>
      <c r="BA125" s="76"/>
    </row>
    <row r="126" spans="1:53" s="90" customFormat="1" ht="24.75" customHeight="1" x14ac:dyDescent="0.25">
      <c r="A126" s="80"/>
      <c r="B126" s="82" t="s">
        <v>232</v>
      </c>
      <c r="C126" s="81" t="s">
        <v>46</v>
      </c>
      <c r="D126" s="82" t="s">
        <v>90</v>
      </c>
      <c r="E126" s="82" t="s">
        <v>233</v>
      </c>
      <c r="F126" s="83">
        <v>300</v>
      </c>
      <c r="G126" s="84" t="s">
        <v>63</v>
      </c>
      <c r="H126" s="85" t="s">
        <v>234</v>
      </c>
      <c r="I126" s="265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123"/>
      <c r="AK126" s="93"/>
      <c r="AL126" s="93"/>
      <c r="AM126" s="95"/>
      <c r="AN126" s="61">
        <f t="shared" si="11"/>
        <v>0</v>
      </c>
      <c r="AO126" s="144"/>
      <c r="AP126" s="63">
        <f t="shared" si="12"/>
        <v>0</v>
      </c>
      <c r="AQ126" s="87"/>
      <c r="AR126" s="65">
        <f t="shared" si="13"/>
        <v>0</v>
      </c>
      <c r="AS126" s="65">
        <f t="shared" si="14"/>
        <v>0</v>
      </c>
      <c r="AT126" s="65">
        <f t="shared" si="15"/>
        <v>0</v>
      </c>
      <c r="AU126" s="65">
        <f t="shared" si="16"/>
        <v>0</v>
      </c>
      <c r="AV126" s="65">
        <f t="shared" si="17"/>
        <v>0</v>
      </c>
      <c r="AW126" s="65">
        <f t="shared" si="18"/>
        <v>0</v>
      </c>
      <c r="AX126" s="65">
        <f t="shared" si="19"/>
        <v>0</v>
      </c>
      <c r="AY126" s="66">
        <f t="shared" si="20"/>
        <v>0</v>
      </c>
      <c r="AZ126" s="113"/>
      <c r="BA126" s="113"/>
    </row>
    <row r="127" spans="1:53" s="90" customFormat="1" ht="24.75" customHeight="1" x14ac:dyDescent="0.25">
      <c r="A127" s="80"/>
      <c r="B127" s="82" t="s">
        <v>232</v>
      </c>
      <c r="C127" s="81" t="s">
        <v>46</v>
      </c>
      <c r="D127" s="82" t="s">
        <v>90</v>
      </c>
      <c r="E127" s="82" t="s">
        <v>233</v>
      </c>
      <c r="F127" s="83">
        <v>300</v>
      </c>
      <c r="G127" s="84" t="s">
        <v>66</v>
      </c>
      <c r="H127" s="85" t="s">
        <v>234</v>
      </c>
      <c r="I127" s="265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123"/>
      <c r="AK127" s="93"/>
      <c r="AL127" s="93"/>
      <c r="AM127" s="95"/>
      <c r="AN127" s="61">
        <f t="shared" si="11"/>
        <v>0</v>
      </c>
      <c r="AO127" s="96"/>
      <c r="AP127" s="63">
        <f t="shared" si="12"/>
        <v>0</v>
      </c>
      <c r="AQ127" s="87"/>
      <c r="AR127" s="65">
        <f t="shared" si="13"/>
        <v>0</v>
      </c>
      <c r="AS127" s="65">
        <f t="shared" si="14"/>
        <v>0</v>
      </c>
      <c r="AT127" s="65">
        <f t="shared" si="15"/>
        <v>0</v>
      </c>
      <c r="AU127" s="65">
        <f t="shared" si="16"/>
        <v>0</v>
      </c>
      <c r="AV127" s="65">
        <f t="shared" si="17"/>
        <v>0</v>
      </c>
      <c r="AW127" s="65">
        <f t="shared" si="18"/>
        <v>0</v>
      </c>
      <c r="AX127" s="65">
        <f t="shared" si="19"/>
        <v>0</v>
      </c>
      <c r="AY127" s="66">
        <f t="shared" si="20"/>
        <v>0</v>
      </c>
      <c r="AZ127" s="113"/>
      <c r="BA127" s="113"/>
    </row>
    <row r="128" spans="1:53" s="77" customFormat="1" ht="24.75" customHeight="1" x14ac:dyDescent="0.25">
      <c r="A128" s="52"/>
      <c r="B128" s="74" t="s">
        <v>59</v>
      </c>
      <c r="C128" s="74" t="s">
        <v>60</v>
      </c>
      <c r="D128" s="75" t="s">
        <v>84</v>
      </c>
      <c r="E128" s="52" t="s">
        <v>235</v>
      </c>
      <c r="F128" s="79">
        <v>100000</v>
      </c>
      <c r="G128" s="44"/>
      <c r="H128" s="97" t="s">
        <v>7</v>
      </c>
      <c r="I128" s="259"/>
      <c r="J128" s="58"/>
      <c r="K128" s="58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107"/>
      <c r="AL128" s="107"/>
      <c r="AM128" s="108"/>
      <c r="AN128" s="61">
        <f t="shared" si="11"/>
        <v>0</v>
      </c>
      <c r="AO128" s="109"/>
      <c r="AP128" s="63">
        <f t="shared" si="12"/>
        <v>0</v>
      </c>
      <c r="AQ128" s="64"/>
      <c r="AR128" s="65">
        <f t="shared" si="13"/>
        <v>0</v>
      </c>
      <c r="AS128" s="65">
        <f t="shared" si="14"/>
        <v>0</v>
      </c>
      <c r="AT128" s="65">
        <f t="shared" si="15"/>
        <v>0</v>
      </c>
      <c r="AU128" s="65">
        <f t="shared" si="16"/>
        <v>0</v>
      </c>
      <c r="AV128" s="65">
        <f t="shared" si="17"/>
        <v>0</v>
      </c>
      <c r="AW128" s="65">
        <f t="shared" si="18"/>
        <v>0</v>
      </c>
      <c r="AX128" s="65">
        <f t="shared" si="19"/>
        <v>0</v>
      </c>
      <c r="AY128" s="66">
        <f t="shared" si="20"/>
        <v>0</v>
      </c>
      <c r="AZ128" s="76"/>
      <c r="BA128" s="76"/>
    </row>
    <row r="129" spans="1:56" s="89" customFormat="1" ht="24.75" customHeight="1" x14ac:dyDescent="0.2">
      <c r="A129" s="232"/>
      <c r="B129" s="81" t="s">
        <v>59</v>
      </c>
      <c r="C129" s="81" t="s">
        <v>46</v>
      </c>
      <c r="D129" s="82" t="s">
        <v>61</v>
      </c>
      <c r="E129" s="80" t="s">
        <v>236</v>
      </c>
      <c r="F129" s="83">
        <v>480</v>
      </c>
      <c r="G129" s="84" t="s">
        <v>63</v>
      </c>
      <c r="H129" s="111" t="s">
        <v>64</v>
      </c>
      <c r="I129" s="260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2"/>
      <c r="AN129" s="61">
        <f t="shared" si="11"/>
        <v>0</v>
      </c>
      <c r="AO129" s="86"/>
      <c r="AP129" s="63">
        <f t="shared" si="12"/>
        <v>0</v>
      </c>
      <c r="AQ129" s="112"/>
      <c r="AR129" s="65">
        <f t="shared" si="13"/>
        <v>0</v>
      </c>
      <c r="AS129" s="65">
        <f t="shared" si="14"/>
        <v>0</v>
      </c>
      <c r="AT129" s="65">
        <f t="shared" si="15"/>
        <v>0</v>
      </c>
      <c r="AU129" s="65">
        <f t="shared" si="16"/>
        <v>0</v>
      </c>
      <c r="AV129" s="65">
        <f t="shared" si="17"/>
        <v>0</v>
      </c>
      <c r="AW129" s="65">
        <f t="shared" si="18"/>
        <v>0</v>
      </c>
      <c r="AX129" s="65">
        <f t="shared" si="19"/>
        <v>0</v>
      </c>
      <c r="AY129" s="66">
        <f t="shared" si="20"/>
        <v>0</v>
      </c>
      <c r="AZ129" s="88"/>
      <c r="BA129" s="88"/>
    </row>
    <row r="130" spans="1:56" s="90" customFormat="1" ht="24.75" customHeight="1" x14ac:dyDescent="0.2">
      <c r="A130" s="232"/>
      <c r="B130" s="81" t="s">
        <v>59</v>
      </c>
      <c r="C130" s="81" t="s">
        <v>46</v>
      </c>
      <c r="D130" s="82" t="s">
        <v>61</v>
      </c>
      <c r="E130" s="80" t="s">
        <v>236</v>
      </c>
      <c r="F130" s="83">
        <v>480</v>
      </c>
      <c r="G130" s="84" t="s">
        <v>66</v>
      </c>
      <c r="H130" s="111" t="s">
        <v>64</v>
      </c>
      <c r="I130" s="260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2"/>
      <c r="AN130" s="61">
        <f t="shared" si="11"/>
        <v>0</v>
      </c>
      <c r="AO130" s="86"/>
      <c r="AP130" s="63">
        <f t="shared" si="12"/>
        <v>0</v>
      </c>
      <c r="AQ130" s="112"/>
      <c r="AR130" s="65">
        <f t="shared" si="13"/>
        <v>0</v>
      </c>
      <c r="AS130" s="65">
        <f t="shared" si="14"/>
        <v>0</v>
      </c>
      <c r="AT130" s="65">
        <f t="shared" si="15"/>
        <v>0</v>
      </c>
      <c r="AU130" s="65">
        <f t="shared" si="16"/>
        <v>0</v>
      </c>
      <c r="AV130" s="65">
        <f t="shared" si="17"/>
        <v>0</v>
      </c>
      <c r="AW130" s="65">
        <f t="shared" si="18"/>
        <v>0</v>
      </c>
      <c r="AX130" s="65">
        <f t="shared" si="19"/>
        <v>0</v>
      </c>
      <c r="AY130" s="66">
        <f t="shared" si="20"/>
        <v>0</v>
      </c>
      <c r="AZ130" s="88"/>
      <c r="BA130" s="88"/>
      <c r="BB130" s="89"/>
      <c r="BC130" s="89"/>
      <c r="BD130" s="89"/>
    </row>
    <row r="131" spans="1:56" s="77" customFormat="1" ht="24.75" customHeight="1" x14ac:dyDescent="0.25">
      <c r="A131" s="52"/>
      <c r="B131" s="74" t="s">
        <v>59</v>
      </c>
      <c r="C131" s="74" t="s">
        <v>74</v>
      </c>
      <c r="D131" s="75" t="s">
        <v>57</v>
      </c>
      <c r="E131" s="52" t="s">
        <v>237</v>
      </c>
      <c r="F131" s="79">
        <v>50000</v>
      </c>
      <c r="G131" s="44"/>
      <c r="H131" s="97" t="s">
        <v>7</v>
      </c>
      <c r="I131" s="263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100"/>
      <c r="AN131" s="61">
        <f t="shared" si="11"/>
        <v>0</v>
      </c>
      <c r="AO131" s="101"/>
      <c r="AP131" s="63">
        <f t="shared" si="12"/>
        <v>0</v>
      </c>
      <c r="AQ131" s="102"/>
      <c r="AR131" s="65">
        <f t="shared" si="13"/>
        <v>0</v>
      </c>
      <c r="AS131" s="65">
        <f t="shared" si="14"/>
        <v>0</v>
      </c>
      <c r="AT131" s="65">
        <f t="shared" si="15"/>
        <v>0</v>
      </c>
      <c r="AU131" s="65">
        <f t="shared" si="16"/>
        <v>0</v>
      </c>
      <c r="AV131" s="65">
        <f t="shared" si="17"/>
        <v>0</v>
      </c>
      <c r="AW131" s="65">
        <f t="shared" si="18"/>
        <v>0</v>
      </c>
      <c r="AX131" s="65">
        <f t="shared" si="19"/>
        <v>0</v>
      </c>
      <c r="AY131" s="66">
        <f t="shared" si="20"/>
        <v>0</v>
      </c>
      <c r="AZ131" s="76"/>
      <c r="BA131" s="76"/>
    </row>
    <row r="132" spans="1:56" s="77" customFormat="1" ht="24.75" customHeight="1" x14ac:dyDescent="0.25">
      <c r="A132" s="52"/>
      <c r="B132" s="74" t="s">
        <v>40</v>
      </c>
      <c r="C132" s="74" t="s">
        <v>40</v>
      </c>
      <c r="D132" s="75" t="s">
        <v>93</v>
      </c>
      <c r="E132" s="52" t="s">
        <v>238</v>
      </c>
      <c r="F132" s="79">
        <v>320000</v>
      </c>
      <c r="G132" s="44"/>
      <c r="H132" s="97" t="s">
        <v>7</v>
      </c>
      <c r="I132" s="259"/>
      <c r="J132" s="58"/>
      <c r="K132" s="58"/>
      <c r="L132" s="58"/>
      <c r="M132" s="58"/>
      <c r="N132" s="58"/>
      <c r="O132" s="58"/>
      <c r="P132" s="58"/>
      <c r="Q132" s="58"/>
      <c r="R132" s="58"/>
      <c r="S132" s="59"/>
      <c r="T132" s="59"/>
      <c r="U132" s="59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60"/>
      <c r="AN132" s="61">
        <f t="shared" si="11"/>
        <v>0</v>
      </c>
      <c r="AO132" s="62"/>
      <c r="AP132" s="63">
        <f t="shared" si="12"/>
        <v>0</v>
      </c>
      <c r="AQ132" s="64"/>
      <c r="AR132" s="65">
        <f t="shared" si="13"/>
        <v>0</v>
      </c>
      <c r="AS132" s="65">
        <f t="shared" si="14"/>
        <v>0</v>
      </c>
      <c r="AT132" s="65">
        <f t="shared" si="15"/>
        <v>0</v>
      </c>
      <c r="AU132" s="65">
        <f t="shared" si="16"/>
        <v>0</v>
      </c>
      <c r="AV132" s="65">
        <f t="shared" si="17"/>
        <v>0</v>
      </c>
      <c r="AW132" s="65">
        <f t="shared" si="18"/>
        <v>0</v>
      </c>
      <c r="AX132" s="65">
        <f t="shared" si="19"/>
        <v>0</v>
      </c>
      <c r="AY132" s="66">
        <f t="shared" si="20"/>
        <v>0</v>
      </c>
      <c r="AZ132" s="76"/>
      <c r="BA132" s="76"/>
    </row>
    <row r="133" spans="1:56" s="90" customFormat="1" ht="24.75" customHeight="1" x14ac:dyDescent="0.25">
      <c r="A133" s="80"/>
      <c r="B133" s="81" t="s">
        <v>59</v>
      </c>
      <c r="C133" s="81" t="s">
        <v>46</v>
      </c>
      <c r="D133" s="82" t="s">
        <v>67</v>
      </c>
      <c r="E133" s="80" t="s">
        <v>239</v>
      </c>
      <c r="F133" s="83">
        <v>480</v>
      </c>
      <c r="G133" s="84" t="s">
        <v>63</v>
      </c>
      <c r="H133" s="111" t="s">
        <v>64</v>
      </c>
      <c r="I133" s="260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2"/>
      <c r="AN133" s="61">
        <f t="shared" si="11"/>
        <v>0</v>
      </c>
      <c r="AO133" s="86"/>
      <c r="AP133" s="63">
        <f t="shared" si="12"/>
        <v>0</v>
      </c>
      <c r="AQ133" s="112"/>
      <c r="AR133" s="65">
        <f t="shared" si="13"/>
        <v>0</v>
      </c>
      <c r="AS133" s="65">
        <f t="shared" si="14"/>
        <v>0</v>
      </c>
      <c r="AT133" s="65">
        <f t="shared" si="15"/>
        <v>0</v>
      </c>
      <c r="AU133" s="65">
        <f t="shared" si="16"/>
        <v>0</v>
      </c>
      <c r="AV133" s="65">
        <f t="shared" si="17"/>
        <v>0</v>
      </c>
      <c r="AW133" s="65">
        <f t="shared" si="18"/>
        <v>0</v>
      </c>
      <c r="AX133" s="65">
        <f t="shared" si="19"/>
        <v>0</v>
      </c>
      <c r="AY133" s="66">
        <f t="shared" si="20"/>
        <v>0</v>
      </c>
      <c r="AZ133" s="113"/>
      <c r="BA133" s="113"/>
    </row>
    <row r="134" spans="1:56" s="90" customFormat="1" ht="24.75" customHeight="1" x14ac:dyDescent="0.25">
      <c r="A134" s="80"/>
      <c r="B134" s="81" t="s">
        <v>59</v>
      </c>
      <c r="C134" s="81" t="s">
        <v>46</v>
      </c>
      <c r="D134" s="82" t="s">
        <v>67</v>
      </c>
      <c r="E134" s="80" t="s">
        <v>239</v>
      </c>
      <c r="F134" s="83">
        <v>480</v>
      </c>
      <c r="G134" s="84" t="s">
        <v>66</v>
      </c>
      <c r="H134" s="111" t="s">
        <v>64</v>
      </c>
      <c r="I134" s="260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2"/>
      <c r="AN134" s="61">
        <f t="shared" si="11"/>
        <v>0</v>
      </c>
      <c r="AO134" s="86"/>
      <c r="AP134" s="63">
        <f t="shared" si="12"/>
        <v>0</v>
      </c>
      <c r="AQ134" s="112"/>
      <c r="AR134" s="65">
        <f t="shared" si="13"/>
        <v>0</v>
      </c>
      <c r="AS134" s="65">
        <f t="shared" si="14"/>
        <v>0</v>
      </c>
      <c r="AT134" s="65">
        <f t="shared" si="15"/>
        <v>0</v>
      </c>
      <c r="AU134" s="65">
        <f t="shared" si="16"/>
        <v>0</v>
      </c>
      <c r="AV134" s="65">
        <f t="shared" si="17"/>
        <v>0</v>
      </c>
      <c r="AW134" s="65">
        <f t="shared" si="18"/>
        <v>0</v>
      </c>
      <c r="AX134" s="65">
        <f t="shared" si="19"/>
        <v>0</v>
      </c>
      <c r="AY134" s="66">
        <f t="shared" si="20"/>
        <v>0</v>
      </c>
      <c r="AZ134" s="113"/>
      <c r="BA134" s="113"/>
    </row>
    <row r="135" spans="1:56" s="90" customFormat="1" ht="24.75" customHeight="1" x14ac:dyDescent="0.25">
      <c r="A135" s="80"/>
      <c r="B135" s="81" t="s">
        <v>59</v>
      </c>
      <c r="C135" s="81" t="s">
        <v>46</v>
      </c>
      <c r="D135" s="82" t="s">
        <v>81</v>
      </c>
      <c r="E135" s="80" t="s">
        <v>240</v>
      </c>
      <c r="F135" s="83">
        <v>339</v>
      </c>
      <c r="G135" s="84" t="s">
        <v>63</v>
      </c>
      <c r="H135" s="111" t="s">
        <v>89</v>
      </c>
      <c r="I135" s="266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4"/>
      <c r="AG135" s="124"/>
      <c r="AH135" s="124"/>
      <c r="AI135" s="124"/>
      <c r="AJ135" s="124"/>
      <c r="AK135" s="124"/>
      <c r="AL135" s="124"/>
      <c r="AM135" s="125"/>
      <c r="AN135" s="61">
        <f t="shared" si="11"/>
        <v>0</v>
      </c>
      <c r="AO135" s="126"/>
      <c r="AP135" s="63">
        <f t="shared" si="12"/>
        <v>0</v>
      </c>
      <c r="AQ135" s="112"/>
      <c r="AR135" s="65">
        <f t="shared" si="13"/>
        <v>0</v>
      </c>
      <c r="AS135" s="65">
        <f t="shared" si="14"/>
        <v>0</v>
      </c>
      <c r="AT135" s="65">
        <f t="shared" si="15"/>
        <v>0</v>
      </c>
      <c r="AU135" s="65">
        <f t="shared" si="16"/>
        <v>0</v>
      </c>
      <c r="AV135" s="65">
        <f t="shared" si="17"/>
        <v>0</v>
      </c>
      <c r="AW135" s="65">
        <f t="shared" si="18"/>
        <v>0</v>
      </c>
      <c r="AX135" s="65">
        <f t="shared" si="19"/>
        <v>0</v>
      </c>
      <c r="AY135" s="66">
        <f t="shared" si="20"/>
        <v>0</v>
      </c>
      <c r="AZ135" s="113"/>
      <c r="BA135" s="113"/>
    </row>
    <row r="136" spans="1:56" s="90" customFormat="1" ht="24.75" customHeight="1" x14ac:dyDescent="0.25">
      <c r="A136" s="80"/>
      <c r="B136" s="81" t="s">
        <v>59</v>
      </c>
      <c r="C136" s="81" t="s">
        <v>46</v>
      </c>
      <c r="D136" s="82" t="s">
        <v>81</v>
      </c>
      <c r="E136" s="80" t="s">
        <v>240</v>
      </c>
      <c r="F136" s="83">
        <v>339</v>
      </c>
      <c r="G136" s="84" t="s">
        <v>66</v>
      </c>
      <c r="H136" s="111" t="s">
        <v>89</v>
      </c>
      <c r="I136" s="266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4"/>
      <c r="AG136" s="124"/>
      <c r="AH136" s="124"/>
      <c r="AI136" s="124"/>
      <c r="AJ136" s="124"/>
      <c r="AK136" s="124"/>
      <c r="AL136" s="124"/>
      <c r="AM136" s="125"/>
      <c r="AN136" s="61">
        <f t="shared" si="11"/>
        <v>0</v>
      </c>
      <c r="AO136" s="127"/>
      <c r="AP136" s="63">
        <f t="shared" si="12"/>
        <v>0</v>
      </c>
      <c r="AQ136" s="112"/>
      <c r="AR136" s="65">
        <f t="shared" si="13"/>
        <v>0</v>
      </c>
      <c r="AS136" s="65">
        <f t="shared" si="14"/>
        <v>0</v>
      </c>
      <c r="AT136" s="65">
        <f t="shared" si="15"/>
        <v>0</v>
      </c>
      <c r="AU136" s="65">
        <f t="shared" si="16"/>
        <v>0</v>
      </c>
      <c r="AV136" s="65">
        <f t="shared" si="17"/>
        <v>0</v>
      </c>
      <c r="AW136" s="65">
        <f t="shared" si="18"/>
        <v>0</v>
      </c>
      <c r="AX136" s="65">
        <f t="shared" si="19"/>
        <v>0</v>
      </c>
      <c r="AY136" s="66">
        <f t="shared" si="20"/>
        <v>0</v>
      </c>
      <c r="AZ136" s="113"/>
      <c r="BA136" s="113"/>
    </row>
    <row r="137" spans="1:56" s="77" customFormat="1" ht="24.75" customHeight="1" x14ac:dyDescent="0.25">
      <c r="A137" s="52"/>
      <c r="B137" s="74" t="s">
        <v>138</v>
      </c>
      <c r="C137" s="74" t="s">
        <v>60</v>
      </c>
      <c r="D137" s="75" t="s">
        <v>90</v>
      </c>
      <c r="E137" s="52" t="s">
        <v>241</v>
      </c>
      <c r="F137" s="71">
        <v>30000</v>
      </c>
      <c r="G137" s="44"/>
      <c r="H137" s="97" t="s">
        <v>7</v>
      </c>
      <c r="I137" s="264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8"/>
      <c r="AJ137" s="58"/>
      <c r="AK137" s="58"/>
      <c r="AL137" s="58"/>
      <c r="AM137" s="60"/>
      <c r="AN137" s="61">
        <f t="shared" si="11"/>
        <v>0</v>
      </c>
      <c r="AO137" s="68"/>
      <c r="AP137" s="63">
        <f t="shared" si="12"/>
        <v>0</v>
      </c>
      <c r="AQ137" s="64"/>
      <c r="AR137" s="65">
        <f t="shared" si="13"/>
        <v>0</v>
      </c>
      <c r="AS137" s="65">
        <f t="shared" si="14"/>
        <v>0</v>
      </c>
      <c r="AT137" s="65">
        <f t="shared" si="15"/>
        <v>0</v>
      </c>
      <c r="AU137" s="65">
        <f t="shared" si="16"/>
        <v>0</v>
      </c>
      <c r="AV137" s="65">
        <f t="shared" si="17"/>
        <v>0</v>
      </c>
      <c r="AW137" s="65">
        <f t="shared" si="18"/>
        <v>0</v>
      </c>
      <c r="AX137" s="65">
        <f t="shared" si="19"/>
        <v>0</v>
      </c>
      <c r="AY137" s="66">
        <f t="shared" si="20"/>
        <v>0</v>
      </c>
      <c r="AZ137" s="76"/>
      <c r="BA137" s="76"/>
    </row>
    <row r="138" spans="1:56" s="90" customFormat="1" ht="24.75" customHeight="1" x14ac:dyDescent="0.25">
      <c r="A138" s="232"/>
      <c r="B138" s="81" t="s">
        <v>59</v>
      </c>
      <c r="C138" s="74" t="s">
        <v>74</v>
      </c>
      <c r="D138" s="82" t="s">
        <v>61</v>
      </c>
      <c r="E138" s="80" t="s">
        <v>242</v>
      </c>
      <c r="F138" s="83">
        <v>480</v>
      </c>
      <c r="G138" s="84" t="s">
        <v>63</v>
      </c>
      <c r="H138" s="85" t="s">
        <v>89</v>
      </c>
      <c r="I138" s="266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4"/>
      <c r="AG138" s="124"/>
      <c r="AH138" s="124"/>
      <c r="AI138" s="124"/>
      <c r="AJ138" s="124"/>
      <c r="AK138" s="124"/>
      <c r="AL138" s="124"/>
      <c r="AM138" s="125"/>
      <c r="AN138" s="61">
        <f t="shared" si="11"/>
        <v>0</v>
      </c>
      <c r="AO138" s="126"/>
      <c r="AP138" s="63">
        <f t="shared" si="12"/>
        <v>0</v>
      </c>
      <c r="AQ138" s="112"/>
      <c r="AR138" s="65">
        <f t="shared" si="13"/>
        <v>0</v>
      </c>
      <c r="AS138" s="65">
        <f t="shared" si="14"/>
        <v>0</v>
      </c>
      <c r="AT138" s="65">
        <f t="shared" si="15"/>
        <v>0</v>
      </c>
      <c r="AU138" s="65">
        <f t="shared" si="16"/>
        <v>0</v>
      </c>
      <c r="AV138" s="65">
        <f t="shared" si="17"/>
        <v>0</v>
      </c>
      <c r="AW138" s="65">
        <f t="shared" si="18"/>
        <v>0</v>
      </c>
      <c r="AX138" s="65">
        <f t="shared" si="19"/>
        <v>0</v>
      </c>
      <c r="AY138" s="66">
        <f t="shared" si="20"/>
        <v>0</v>
      </c>
      <c r="AZ138" s="113"/>
      <c r="BA138" s="113"/>
    </row>
    <row r="139" spans="1:56" s="90" customFormat="1" ht="24.75" customHeight="1" x14ac:dyDescent="0.25">
      <c r="A139" s="232"/>
      <c r="B139" s="81" t="s">
        <v>59</v>
      </c>
      <c r="C139" s="74" t="s">
        <v>74</v>
      </c>
      <c r="D139" s="82" t="s">
        <v>61</v>
      </c>
      <c r="E139" s="80" t="s">
        <v>242</v>
      </c>
      <c r="F139" s="83">
        <v>480</v>
      </c>
      <c r="G139" s="150" t="s">
        <v>66</v>
      </c>
      <c r="H139" s="85" t="s">
        <v>89</v>
      </c>
      <c r="I139" s="266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4"/>
      <c r="AG139" s="124"/>
      <c r="AH139" s="124"/>
      <c r="AI139" s="124"/>
      <c r="AJ139" s="124"/>
      <c r="AK139" s="124"/>
      <c r="AL139" s="124"/>
      <c r="AM139" s="125"/>
      <c r="AN139" s="61">
        <f t="shared" si="11"/>
        <v>0</v>
      </c>
      <c r="AO139" s="127"/>
      <c r="AP139" s="63">
        <f t="shared" si="12"/>
        <v>0</v>
      </c>
      <c r="AQ139" s="112"/>
      <c r="AR139" s="65">
        <f t="shared" si="13"/>
        <v>0</v>
      </c>
      <c r="AS139" s="65">
        <f t="shared" si="14"/>
        <v>0</v>
      </c>
      <c r="AT139" s="65">
        <f t="shared" si="15"/>
        <v>0</v>
      </c>
      <c r="AU139" s="65">
        <f t="shared" si="16"/>
        <v>0</v>
      </c>
      <c r="AV139" s="65">
        <f t="shared" si="17"/>
        <v>0</v>
      </c>
      <c r="AW139" s="65">
        <f t="shared" si="18"/>
        <v>0</v>
      </c>
      <c r="AX139" s="65">
        <f t="shared" si="19"/>
        <v>0</v>
      </c>
      <c r="AY139" s="66">
        <f t="shared" si="20"/>
        <v>0</v>
      </c>
      <c r="AZ139" s="113"/>
      <c r="BA139" s="113"/>
    </row>
    <row r="140" spans="1:56" s="77" customFormat="1" ht="24.75" customHeight="1" x14ac:dyDescent="0.25">
      <c r="A140" s="52"/>
      <c r="B140" s="74" t="s">
        <v>40</v>
      </c>
      <c r="C140" s="74" t="s">
        <v>52</v>
      </c>
      <c r="D140" s="75" t="s">
        <v>53</v>
      </c>
      <c r="E140" s="52" t="s">
        <v>243</v>
      </c>
      <c r="F140" s="79">
        <v>270000</v>
      </c>
      <c r="G140" s="44"/>
      <c r="H140" s="97" t="s">
        <v>7</v>
      </c>
      <c r="I140" s="259"/>
      <c r="J140" s="58"/>
      <c r="K140" s="58"/>
      <c r="L140" s="58"/>
      <c r="M140" s="58"/>
      <c r="N140" s="58"/>
      <c r="O140" s="58"/>
      <c r="P140" s="58"/>
      <c r="Q140" s="58"/>
      <c r="R140" s="58"/>
      <c r="S140" s="59"/>
      <c r="T140" s="59"/>
      <c r="U140" s="59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60"/>
      <c r="AN140" s="61">
        <f t="shared" ref="AN140:AN203" si="21">SUM(I140:AM140)</f>
        <v>0</v>
      </c>
      <c r="AO140" s="62"/>
      <c r="AP140" s="63">
        <f t="shared" ref="AP140:AP203" si="22">COUNTIF(I140:AM140,"=8")+COUNTIF(I140:AM140,"=К")+COUNTIF(I140:AM140,"=1")+COUNTIF(I140:AM140,"=2")+COUNTIF(I140:AM140,"=3")+COUNTIF(I140:AM140,"=4")+COUNTIF(I140:AM140,"=5")+COUNTIF(I140:AM140,"=6")+COUNTIF(I140:AM140,"=7")+COUNTIF(I140:AM140,"=9")+COUNTIF(I140:AM140,"=10")+COUNTIF(I140:AM140,"=11")+COUNTIF(I140:AM140,"=12")</f>
        <v>0</v>
      </c>
      <c r="AQ140" s="64"/>
      <c r="AR140" s="65">
        <f t="shared" ref="AR140:AR203" si="23">COUNTIF(I140:AM140,"=БС")+COUNTIF(I140:AM140,"=Ар")</f>
        <v>0</v>
      </c>
      <c r="AS140" s="65">
        <f t="shared" ref="AS140:AS203" si="24">COUNTIF(I140:AM140,"=О")</f>
        <v>0</v>
      </c>
      <c r="AT140" s="65">
        <f t="shared" ref="AT140:AT203" si="25">COUNTIF(I140:AM140,"=Бл")</f>
        <v>0</v>
      </c>
      <c r="AU140" s="65">
        <f t="shared" ref="AU140:AU203" si="26">COUNTIF(I140:AM140,"=Нс")</f>
        <v>0</v>
      </c>
      <c r="AV140" s="65">
        <f t="shared" ref="AV140:AV203" si="27">COUNTIF(I140:AM140,"=П")</f>
        <v>0</v>
      </c>
      <c r="AW140" s="65">
        <f t="shared" ref="AW140:AW203" si="28">COUNTIF(I140:AM140,"=А")</f>
        <v>0</v>
      </c>
      <c r="AX140" s="65">
        <f t="shared" ref="AX140:AX203" si="29">COUNTIF(I140:AM140,"=К")</f>
        <v>0</v>
      </c>
      <c r="AY140" s="66">
        <f t="shared" ref="AY140:AY203" si="30">COUNTIF(I140:AM140,"=В")</f>
        <v>0</v>
      </c>
      <c r="AZ140" s="76"/>
      <c r="BA140" s="76"/>
    </row>
    <row r="141" spans="1:56" s="90" customFormat="1" ht="24.75" customHeight="1" x14ac:dyDescent="0.25">
      <c r="A141" s="80"/>
      <c r="B141" s="81" t="s">
        <v>59</v>
      </c>
      <c r="C141" s="81" t="s">
        <v>60</v>
      </c>
      <c r="D141" s="82" t="s">
        <v>61</v>
      </c>
      <c r="E141" s="80" t="s">
        <v>244</v>
      </c>
      <c r="F141" s="103">
        <v>480</v>
      </c>
      <c r="G141" s="134" t="s">
        <v>63</v>
      </c>
      <c r="H141" s="111" t="s">
        <v>165</v>
      </c>
      <c r="I141" s="260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2"/>
      <c r="AN141" s="61">
        <f t="shared" si="21"/>
        <v>0</v>
      </c>
      <c r="AO141" s="86"/>
      <c r="AP141" s="63">
        <f t="shared" si="22"/>
        <v>0</v>
      </c>
      <c r="AQ141" s="145"/>
      <c r="AR141" s="65">
        <f t="shared" si="23"/>
        <v>0</v>
      </c>
      <c r="AS141" s="65">
        <f t="shared" si="24"/>
        <v>0</v>
      </c>
      <c r="AT141" s="65">
        <f t="shared" si="25"/>
        <v>0</v>
      </c>
      <c r="AU141" s="65">
        <f t="shared" si="26"/>
        <v>0</v>
      </c>
      <c r="AV141" s="65">
        <f t="shared" si="27"/>
        <v>0</v>
      </c>
      <c r="AW141" s="65">
        <f t="shared" si="28"/>
        <v>0</v>
      </c>
      <c r="AX141" s="65">
        <f t="shared" si="29"/>
        <v>0</v>
      </c>
      <c r="AY141" s="66">
        <f t="shared" si="30"/>
        <v>0</v>
      </c>
      <c r="AZ141" s="113"/>
      <c r="BA141" s="113"/>
    </row>
    <row r="142" spans="1:56" s="90" customFormat="1" ht="24.75" customHeight="1" x14ac:dyDescent="0.25">
      <c r="A142" s="80"/>
      <c r="B142" s="81" t="s">
        <v>59</v>
      </c>
      <c r="C142" s="81" t="s">
        <v>60</v>
      </c>
      <c r="D142" s="82" t="s">
        <v>61</v>
      </c>
      <c r="E142" s="80" t="s">
        <v>244</v>
      </c>
      <c r="F142" s="103">
        <v>480</v>
      </c>
      <c r="G142" s="134" t="s">
        <v>66</v>
      </c>
      <c r="H142" s="111" t="s">
        <v>165</v>
      </c>
      <c r="I142" s="260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2"/>
      <c r="AN142" s="61">
        <f t="shared" si="21"/>
        <v>0</v>
      </c>
      <c r="AO142" s="86"/>
      <c r="AP142" s="63">
        <f t="shared" si="22"/>
        <v>0</v>
      </c>
      <c r="AQ142" s="145"/>
      <c r="AR142" s="65">
        <f t="shared" si="23"/>
        <v>0</v>
      </c>
      <c r="AS142" s="65">
        <f t="shared" si="24"/>
        <v>0</v>
      </c>
      <c r="AT142" s="65">
        <f t="shared" si="25"/>
        <v>0</v>
      </c>
      <c r="AU142" s="65">
        <f t="shared" si="26"/>
        <v>0</v>
      </c>
      <c r="AV142" s="65">
        <f t="shared" si="27"/>
        <v>0</v>
      </c>
      <c r="AW142" s="65">
        <f t="shared" si="28"/>
        <v>0</v>
      </c>
      <c r="AX142" s="65">
        <f t="shared" si="29"/>
        <v>0</v>
      </c>
      <c r="AY142" s="66">
        <f t="shared" si="30"/>
        <v>0</v>
      </c>
      <c r="AZ142" s="113"/>
      <c r="BA142" s="113"/>
    </row>
    <row r="143" spans="1:56" s="133" customFormat="1" ht="24.75" customHeight="1" x14ac:dyDescent="0.2">
      <c r="A143" s="52"/>
      <c r="B143" s="74" t="s">
        <v>59</v>
      </c>
      <c r="C143" s="74" t="s">
        <v>46</v>
      </c>
      <c r="D143" s="75" t="s">
        <v>90</v>
      </c>
      <c r="E143" s="52" t="s">
        <v>245</v>
      </c>
      <c r="F143" s="79">
        <v>75900</v>
      </c>
      <c r="G143" s="44"/>
      <c r="H143" s="97" t="s">
        <v>7</v>
      </c>
      <c r="I143" s="259"/>
      <c r="J143" s="58"/>
      <c r="K143" s="58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107"/>
      <c r="AL143" s="107"/>
      <c r="AM143" s="108"/>
      <c r="AN143" s="61">
        <f t="shared" si="21"/>
        <v>0</v>
      </c>
      <c r="AO143" s="109"/>
      <c r="AP143" s="63">
        <f t="shared" si="22"/>
        <v>0</v>
      </c>
      <c r="AQ143" s="64"/>
      <c r="AR143" s="65">
        <f t="shared" si="23"/>
        <v>0</v>
      </c>
      <c r="AS143" s="65">
        <f t="shared" si="24"/>
        <v>0</v>
      </c>
      <c r="AT143" s="65">
        <f t="shared" si="25"/>
        <v>0</v>
      </c>
      <c r="AU143" s="65">
        <f t="shared" si="26"/>
        <v>0</v>
      </c>
      <c r="AV143" s="65">
        <f t="shared" si="27"/>
        <v>0</v>
      </c>
      <c r="AW143" s="65">
        <f t="shared" si="28"/>
        <v>0</v>
      </c>
      <c r="AX143" s="65">
        <f t="shared" si="29"/>
        <v>0</v>
      </c>
      <c r="AY143" s="66">
        <f t="shared" si="30"/>
        <v>0</v>
      </c>
      <c r="AZ143" s="77"/>
      <c r="BA143" s="77"/>
      <c r="BB143" s="77"/>
      <c r="BC143" s="77"/>
      <c r="BD143" s="77"/>
    </row>
    <row r="144" spans="1:56" s="90" customFormat="1" ht="24.75" customHeight="1" x14ac:dyDescent="0.25">
      <c r="A144" s="232"/>
      <c r="B144" s="81" t="s">
        <v>59</v>
      </c>
      <c r="C144" s="81" t="s">
        <v>46</v>
      </c>
      <c r="D144" s="82" t="s">
        <v>246</v>
      </c>
      <c r="E144" s="80" t="s">
        <v>247</v>
      </c>
      <c r="F144" s="103">
        <v>339</v>
      </c>
      <c r="G144" s="104" t="s">
        <v>63</v>
      </c>
      <c r="H144" s="111" t="s">
        <v>165</v>
      </c>
      <c r="I144" s="260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2"/>
      <c r="AN144" s="61">
        <f t="shared" si="21"/>
        <v>0</v>
      </c>
      <c r="AO144" s="86"/>
      <c r="AP144" s="63">
        <f t="shared" si="22"/>
        <v>0</v>
      </c>
      <c r="AQ144" s="145"/>
      <c r="AR144" s="65">
        <f t="shared" si="23"/>
        <v>0</v>
      </c>
      <c r="AS144" s="65">
        <f t="shared" si="24"/>
        <v>0</v>
      </c>
      <c r="AT144" s="65">
        <f t="shared" si="25"/>
        <v>0</v>
      </c>
      <c r="AU144" s="65">
        <f t="shared" si="26"/>
        <v>0</v>
      </c>
      <c r="AV144" s="65">
        <f t="shared" si="27"/>
        <v>0</v>
      </c>
      <c r="AW144" s="65">
        <f t="shared" si="28"/>
        <v>0</v>
      </c>
      <c r="AX144" s="65">
        <f t="shared" si="29"/>
        <v>0</v>
      </c>
      <c r="AY144" s="66">
        <f t="shared" si="30"/>
        <v>0</v>
      </c>
    </row>
    <row r="145" spans="1:56" s="89" customFormat="1" ht="24.75" customHeight="1" x14ac:dyDescent="0.2">
      <c r="A145" s="232"/>
      <c r="B145" s="81" t="s">
        <v>59</v>
      </c>
      <c r="C145" s="81" t="s">
        <v>46</v>
      </c>
      <c r="D145" s="82" t="s">
        <v>246</v>
      </c>
      <c r="E145" s="80" t="s">
        <v>247</v>
      </c>
      <c r="F145" s="103">
        <v>339</v>
      </c>
      <c r="G145" s="104" t="s">
        <v>66</v>
      </c>
      <c r="H145" s="111" t="s">
        <v>165</v>
      </c>
      <c r="I145" s="260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2"/>
      <c r="AN145" s="61">
        <f t="shared" si="21"/>
        <v>0</v>
      </c>
      <c r="AO145" s="86"/>
      <c r="AP145" s="63">
        <f t="shared" si="22"/>
        <v>0</v>
      </c>
      <c r="AQ145" s="145"/>
      <c r="AR145" s="65">
        <f t="shared" si="23"/>
        <v>0</v>
      </c>
      <c r="AS145" s="65">
        <f t="shared" si="24"/>
        <v>0</v>
      </c>
      <c r="AT145" s="65">
        <f t="shared" si="25"/>
        <v>0</v>
      </c>
      <c r="AU145" s="65">
        <f t="shared" si="26"/>
        <v>0</v>
      </c>
      <c r="AV145" s="65">
        <f t="shared" si="27"/>
        <v>0</v>
      </c>
      <c r="AW145" s="65">
        <f t="shared" si="28"/>
        <v>0</v>
      </c>
      <c r="AX145" s="65">
        <f t="shared" si="29"/>
        <v>0</v>
      </c>
      <c r="AY145" s="66">
        <f t="shared" si="30"/>
        <v>0</v>
      </c>
      <c r="AZ145" s="90"/>
      <c r="BA145" s="90"/>
      <c r="BB145" s="90"/>
      <c r="BC145" s="90"/>
      <c r="BD145" s="90"/>
    </row>
    <row r="146" spans="1:56" s="133" customFormat="1" ht="24.75" customHeight="1" x14ac:dyDescent="0.2">
      <c r="A146" s="52"/>
      <c r="B146" s="75" t="s">
        <v>155</v>
      </c>
      <c r="C146" s="75" t="s">
        <v>156</v>
      </c>
      <c r="D146" s="75" t="s">
        <v>248</v>
      </c>
      <c r="E146" s="52" t="s">
        <v>249</v>
      </c>
      <c r="F146" s="79">
        <v>250000</v>
      </c>
      <c r="G146" s="44"/>
      <c r="H146" s="97" t="s">
        <v>7</v>
      </c>
      <c r="I146" s="259"/>
      <c r="J146" s="58"/>
      <c r="K146" s="58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60"/>
      <c r="AN146" s="61">
        <f t="shared" si="21"/>
        <v>0</v>
      </c>
      <c r="AO146" s="68"/>
      <c r="AP146" s="63">
        <f t="shared" si="22"/>
        <v>0</v>
      </c>
      <c r="AQ146" s="64"/>
      <c r="AR146" s="65">
        <f t="shared" si="23"/>
        <v>0</v>
      </c>
      <c r="AS146" s="65">
        <f t="shared" si="24"/>
        <v>0</v>
      </c>
      <c r="AT146" s="65">
        <f t="shared" si="25"/>
        <v>0</v>
      </c>
      <c r="AU146" s="65">
        <f t="shared" si="26"/>
        <v>0</v>
      </c>
      <c r="AV146" s="65">
        <f t="shared" si="27"/>
        <v>0</v>
      </c>
      <c r="AW146" s="65">
        <f t="shared" si="28"/>
        <v>0</v>
      </c>
      <c r="AX146" s="65">
        <f t="shared" si="29"/>
        <v>0</v>
      </c>
      <c r="AY146" s="66">
        <f t="shared" si="30"/>
        <v>0</v>
      </c>
      <c r="AZ146" s="77"/>
      <c r="BA146" s="77"/>
      <c r="BB146" s="77"/>
      <c r="BC146" s="77"/>
      <c r="BD146" s="77"/>
    </row>
    <row r="147" spans="1:56" s="90" customFormat="1" ht="24.75" customHeight="1" x14ac:dyDescent="0.25">
      <c r="A147" s="80"/>
      <c r="B147" s="82" t="s">
        <v>83</v>
      </c>
      <c r="C147" s="81" t="s">
        <v>46</v>
      </c>
      <c r="D147" s="82" t="s">
        <v>209</v>
      </c>
      <c r="E147" s="80" t="s">
        <v>250</v>
      </c>
      <c r="F147" s="103">
        <v>423</v>
      </c>
      <c r="G147" s="104" t="s">
        <v>63</v>
      </c>
      <c r="H147" s="111" t="s">
        <v>234</v>
      </c>
      <c r="I147" s="265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123"/>
      <c r="AK147" s="93"/>
      <c r="AL147" s="93"/>
      <c r="AM147" s="95"/>
      <c r="AN147" s="61">
        <f t="shared" si="21"/>
        <v>0</v>
      </c>
      <c r="AO147" s="144"/>
      <c r="AP147" s="63">
        <f t="shared" si="22"/>
        <v>0</v>
      </c>
      <c r="AQ147" s="87"/>
      <c r="AR147" s="65">
        <f t="shared" si="23"/>
        <v>0</v>
      </c>
      <c r="AS147" s="65">
        <f t="shared" si="24"/>
        <v>0</v>
      </c>
      <c r="AT147" s="65">
        <f t="shared" si="25"/>
        <v>0</v>
      </c>
      <c r="AU147" s="65">
        <f t="shared" si="26"/>
        <v>0</v>
      </c>
      <c r="AV147" s="65">
        <f t="shared" si="27"/>
        <v>0</v>
      </c>
      <c r="AW147" s="65">
        <f t="shared" si="28"/>
        <v>0</v>
      </c>
      <c r="AX147" s="65">
        <f t="shared" si="29"/>
        <v>0</v>
      </c>
      <c r="AY147" s="66">
        <f t="shared" si="30"/>
        <v>0</v>
      </c>
    </row>
    <row r="148" spans="1:56" s="90" customFormat="1" ht="24.75" customHeight="1" x14ac:dyDescent="0.25">
      <c r="A148" s="80"/>
      <c r="B148" s="82" t="s">
        <v>83</v>
      </c>
      <c r="C148" s="81" t="s">
        <v>46</v>
      </c>
      <c r="D148" s="82" t="s">
        <v>209</v>
      </c>
      <c r="E148" s="80" t="s">
        <v>250</v>
      </c>
      <c r="F148" s="103">
        <v>423</v>
      </c>
      <c r="G148" s="104" t="s">
        <v>66</v>
      </c>
      <c r="H148" s="111" t="s">
        <v>234</v>
      </c>
      <c r="I148" s="265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123"/>
      <c r="AK148" s="93"/>
      <c r="AL148" s="93"/>
      <c r="AM148" s="95"/>
      <c r="AN148" s="61">
        <f t="shared" si="21"/>
        <v>0</v>
      </c>
      <c r="AO148" s="96"/>
      <c r="AP148" s="63">
        <f t="shared" si="22"/>
        <v>0</v>
      </c>
      <c r="AQ148" s="87"/>
      <c r="AR148" s="65">
        <f t="shared" si="23"/>
        <v>0</v>
      </c>
      <c r="AS148" s="65">
        <f t="shared" si="24"/>
        <v>0</v>
      </c>
      <c r="AT148" s="65">
        <f t="shared" si="25"/>
        <v>0</v>
      </c>
      <c r="AU148" s="65">
        <f t="shared" si="26"/>
        <v>0</v>
      </c>
      <c r="AV148" s="65">
        <f t="shared" si="27"/>
        <v>0</v>
      </c>
      <c r="AW148" s="65">
        <f t="shared" si="28"/>
        <v>0</v>
      </c>
      <c r="AX148" s="65">
        <f t="shared" si="29"/>
        <v>0</v>
      </c>
      <c r="AY148" s="66">
        <f t="shared" si="30"/>
        <v>0</v>
      </c>
    </row>
    <row r="149" spans="1:56" s="77" customFormat="1" ht="24.75" customHeight="1" x14ac:dyDescent="0.25">
      <c r="A149" s="52"/>
      <c r="B149" s="74" t="s">
        <v>86</v>
      </c>
      <c r="C149" s="74" t="s">
        <v>192</v>
      </c>
      <c r="D149" s="75" t="s">
        <v>251</v>
      </c>
      <c r="E149" s="52" t="s">
        <v>252</v>
      </c>
      <c r="F149" s="79">
        <v>180000</v>
      </c>
      <c r="G149" s="44"/>
      <c r="H149" s="97" t="s">
        <v>7</v>
      </c>
      <c r="I149" s="259"/>
      <c r="J149" s="58"/>
      <c r="K149" s="58"/>
      <c r="L149" s="58"/>
      <c r="M149" s="58"/>
      <c r="N149" s="58"/>
      <c r="O149" s="58"/>
      <c r="P149" s="58"/>
      <c r="Q149" s="58"/>
      <c r="R149" s="58"/>
      <c r="S149" s="59"/>
      <c r="T149" s="59"/>
      <c r="U149" s="59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60"/>
      <c r="AN149" s="61">
        <f t="shared" si="21"/>
        <v>0</v>
      </c>
      <c r="AO149" s="62"/>
      <c r="AP149" s="63">
        <f t="shared" si="22"/>
        <v>0</v>
      </c>
      <c r="AQ149" s="64"/>
      <c r="AR149" s="65">
        <f t="shared" si="23"/>
        <v>0</v>
      </c>
      <c r="AS149" s="65">
        <f t="shared" si="24"/>
        <v>0</v>
      </c>
      <c r="AT149" s="65">
        <f t="shared" si="25"/>
        <v>0</v>
      </c>
      <c r="AU149" s="65">
        <f t="shared" si="26"/>
        <v>0</v>
      </c>
      <c r="AV149" s="65">
        <f t="shared" si="27"/>
        <v>0</v>
      </c>
      <c r="AW149" s="65">
        <f t="shared" si="28"/>
        <v>0</v>
      </c>
      <c r="AX149" s="65">
        <f t="shared" si="29"/>
        <v>0</v>
      </c>
      <c r="AY149" s="66">
        <f t="shared" si="30"/>
        <v>0</v>
      </c>
    </row>
    <row r="150" spans="1:56" s="77" customFormat="1" ht="24.75" customHeight="1" x14ac:dyDescent="0.25">
      <c r="A150" s="52"/>
      <c r="B150" s="74" t="s">
        <v>40</v>
      </c>
      <c r="C150" s="74" t="s">
        <v>40</v>
      </c>
      <c r="D150" s="75" t="s">
        <v>79</v>
      </c>
      <c r="E150" s="52" t="s">
        <v>253</v>
      </c>
      <c r="F150" s="79">
        <v>350000</v>
      </c>
      <c r="G150" s="44"/>
      <c r="H150" s="97" t="s">
        <v>7</v>
      </c>
      <c r="I150" s="259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60"/>
      <c r="AN150" s="61">
        <f t="shared" si="21"/>
        <v>0</v>
      </c>
      <c r="AO150" s="68"/>
      <c r="AP150" s="63">
        <f t="shared" si="22"/>
        <v>0</v>
      </c>
      <c r="AQ150" s="64"/>
      <c r="AR150" s="65">
        <f t="shared" si="23"/>
        <v>0</v>
      </c>
      <c r="AS150" s="65">
        <f t="shared" si="24"/>
        <v>0</v>
      </c>
      <c r="AT150" s="65">
        <f t="shared" si="25"/>
        <v>0</v>
      </c>
      <c r="AU150" s="65">
        <f t="shared" si="26"/>
        <v>0</v>
      </c>
      <c r="AV150" s="65">
        <f t="shared" si="27"/>
        <v>0</v>
      </c>
      <c r="AW150" s="65">
        <f t="shared" si="28"/>
        <v>0</v>
      </c>
      <c r="AX150" s="65">
        <f t="shared" si="29"/>
        <v>0</v>
      </c>
      <c r="AY150" s="66">
        <f t="shared" si="30"/>
        <v>0</v>
      </c>
    </row>
    <row r="151" spans="1:56" s="77" customFormat="1" ht="24.75" customHeight="1" x14ac:dyDescent="0.25">
      <c r="A151" s="52"/>
      <c r="B151" s="74" t="s">
        <v>59</v>
      </c>
      <c r="C151" s="75" t="s">
        <v>159</v>
      </c>
      <c r="D151" s="75" t="s">
        <v>67</v>
      </c>
      <c r="E151" s="52" t="s">
        <v>254</v>
      </c>
      <c r="F151" s="79">
        <v>95000</v>
      </c>
      <c r="G151" s="44"/>
      <c r="H151" s="97" t="s">
        <v>7</v>
      </c>
      <c r="I151" s="259"/>
      <c r="J151" s="58"/>
      <c r="K151" s="58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60"/>
      <c r="AN151" s="61">
        <f t="shared" si="21"/>
        <v>0</v>
      </c>
      <c r="AO151" s="68"/>
      <c r="AP151" s="63">
        <f t="shared" si="22"/>
        <v>0</v>
      </c>
      <c r="AQ151" s="64"/>
      <c r="AR151" s="65">
        <f t="shared" si="23"/>
        <v>0</v>
      </c>
      <c r="AS151" s="65">
        <f t="shared" si="24"/>
        <v>0</v>
      </c>
      <c r="AT151" s="65">
        <f t="shared" si="25"/>
        <v>0</v>
      </c>
      <c r="AU151" s="65">
        <f t="shared" si="26"/>
        <v>0</v>
      </c>
      <c r="AV151" s="65">
        <f t="shared" si="27"/>
        <v>0</v>
      </c>
      <c r="AW151" s="65">
        <f t="shared" si="28"/>
        <v>0</v>
      </c>
      <c r="AX151" s="65">
        <f t="shared" si="29"/>
        <v>0</v>
      </c>
      <c r="AY151" s="66">
        <f t="shared" si="30"/>
        <v>0</v>
      </c>
    </row>
    <row r="152" spans="1:56" s="90" customFormat="1" ht="24.75" customHeight="1" x14ac:dyDescent="0.25">
      <c r="A152" s="80"/>
      <c r="B152" s="82" t="s">
        <v>255</v>
      </c>
      <c r="C152" s="81" t="s">
        <v>46</v>
      </c>
      <c r="D152" s="82" t="s">
        <v>90</v>
      </c>
      <c r="E152" s="80" t="s">
        <v>256</v>
      </c>
      <c r="F152" s="103">
        <v>300</v>
      </c>
      <c r="G152" s="104" t="s">
        <v>63</v>
      </c>
      <c r="H152" s="111" t="s">
        <v>103</v>
      </c>
      <c r="I152" s="265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  <c r="AK152" s="94"/>
      <c r="AL152" s="94"/>
      <c r="AM152" s="121"/>
      <c r="AN152" s="61">
        <f t="shared" si="21"/>
        <v>0</v>
      </c>
      <c r="AO152" s="122"/>
      <c r="AP152" s="63">
        <f t="shared" si="22"/>
        <v>0</v>
      </c>
      <c r="AQ152" s="87"/>
      <c r="AR152" s="65">
        <f t="shared" si="23"/>
        <v>0</v>
      </c>
      <c r="AS152" s="65">
        <f t="shared" si="24"/>
        <v>0</v>
      </c>
      <c r="AT152" s="65">
        <f t="shared" si="25"/>
        <v>0</v>
      </c>
      <c r="AU152" s="65">
        <f t="shared" si="26"/>
        <v>0</v>
      </c>
      <c r="AV152" s="65">
        <f t="shared" si="27"/>
        <v>0</v>
      </c>
      <c r="AW152" s="65">
        <f t="shared" si="28"/>
        <v>0</v>
      </c>
      <c r="AX152" s="65">
        <f t="shared" si="29"/>
        <v>0</v>
      </c>
      <c r="AY152" s="66">
        <f t="shared" si="30"/>
        <v>0</v>
      </c>
    </row>
    <row r="153" spans="1:56" s="90" customFormat="1" ht="24.75" customHeight="1" x14ac:dyDescent="0.25">
      <c r="A153" s="80"/>
      <c r="B153" s="82" t="s">
        <v>255</v>
      </c>
      <c r="C153" s="81" t="s">
        <v>46</v>
      </c>
      <c r="D153" s="82" t="s">
        <v>90</v>
      </c>
      <c r="E153" s="80" t="s">
        <v>256</v>
      </c>
      <c r="F153" s="103">
        <v>300</v>
      </c>
      <c r="G153" s="104" t="s">
        <v>66</v>
      </c>
      <c r="H153" s="111" t="s">
        <v>103</v>
      </c>
      <c r="I153" s="265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121"/>
      <c r="AN153" s="61">
        <f t="shared" si="21"/>
        <v>0</v>
      </c>
      <c r="AO153" s="122"/>
      <c r="AP153" s="63">
        <f t="shared" si="22"/>
        <v>0</v>
      </c>
      <c r="AQ153" s="87"/>
      <c r="AR153" s="65">
        <f t="shared" si="23"/>
        <v>0</v>
      </c>
      <c r="AS153" s="65">
        <f t="shared" si="24"/>
        <v>0</v>
      </c>
      <c r="AT153" s="65">
        <f t="shared" si="25"/>
        <v>0</v>
      </c>
      <c r="AU153" s="65">
        <f t="shared" si="26"/>
        <v>0</v>
      </c>
      <c r="AV153" s="65">
        <f t="shared" si="27"/>
        <v>0</v>
      </c>
      <c r="AW153" s="65">
        <f t="shared" si="28"/>
        <v>0</v>
      </c>
      <c r="AX153" s="65">
        <f t="shared" si="29"/>
        <v>0</v>
      </c>
      <c r="AY153" s="66">
        <f t="shared" si="30"/>
        <v>0</v>
      </c>
    </row>
    <row r="154" spans="1:56" s="90" customFormat="1" ht="24.75" customHeight="1" x14ac:dyDescent="0.2">
      <c r="A154" s="232"/>
      <c r="B154" s="81" t="s">
        <v>59</v>
      </c>
      <c r="C154" s="81" t="s">
        <v>60</v>
      </c>
      <c r="D154" s="82" t="s">
        <v>67</v>
      </c>
      <c r="E154" s="80" t="s">
        <v>257</v>
      </c>
      <c r="F154" s="83">
        <v>480</v>
      </c>
      <c r="G154" s="84" t="s">
        <v>63</v>
      </c>
      <c r="H154" s="111" t="s">
        <v>89</v>
      </c>
      <c r="I154" s="266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4"/>
      <c r="AG154" s="124"/>
      <c r="AH154" s="124"/>
      <c r="AI154" s="124"/>
      <c r="AJ154" s="124"/>
      <c r="AK154" s="124"/>
      <c r="AL154" s="124"/>
      <c r="AM154" s="125"/>
      <c r="AN154" s="61">
        <f t="shared" si="21"/>
        <v>0</v>
      </c>
      <c r="AO154" s="126"/>
      <c r="AP154" s="63">
        <f t="shared" si="22"/>
        <v>0</v>
      </c>
      <c r="AQ154" s="112"/>
      <c r="AR154" s="65">
        <f t="shared" si="23"/>
        <v>0</v>
      </c>
      <c r="AS154" s="65">
        <f t="shared" si="24"/>
        <v>0</v>
      </c>
      <c r="AT154" s="65">
        <f t="shared" si="25"/>
        <v>0</v>
      </c>
      <c r="AU154" s="65">
        <f t="shared" si="26"/>
        <v>0</v>
      </c>
      <c r="AV154" s="65">
        <f t="shared" si="27"/>
        <v>0</v>
      </c>
      <c r="AW154" s="65">
        <f t="shared" si="28"/>
        <v>0</v>
      </c>
      <c r="AX154" s="65">
        <f t="shared" si="29"/>
        <v>0</v>
      </c>
      <c r="AY154" s="66">
        <f t="shared" si="30"/>
        <v>0</v>
      </c>
      <c r="AZ154" s="88"/>
      <c r="BA154" s="88"/>
      <c r="BB154" s="89"/>
      <c r="BC154" s="89"/>
      <c r="BD154" s="89"/>
    </row>
    <row r="155" spans="1:56" s="90" customFormat="1" ht="24.75" customHeight="1" x14ac:dyDescent="0.2">
      <c r="A155" s="232"/>
      <c r="B155" s="81" t="s">
        <v>59</v>
      </c>
      <c r="C155" s="81" t="s">
        <v>60</v>
      </c>
      <c r="D155" s="82" t="s">
        <v>67</v>
      </c>
      <c r="E155" s="80" t="s">
        <v>257</v>
      </c>
      <c r="F155" s="83">
        <v>480</v>
      </c>
      <c r="G155" s="84" t="s">
        <v>66</v>
      </c>
      <c r="H155" s="111" t="s">
        <v>89</v>
      </c>
      <c r="I155" s="266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3"/>
      <c r="AF155" s="124"/>
      <c r="AG155" s="124"/>
      <c r="AH155" s="124"/>
      <c r="AI155" s="124"/>
      <c r="AJ155" s="124"/>
      <c r="AK155" s="124"/>
      <c r="AL155" s="124"/>
      <c r="AM155" s="125"/>
      <c r="AN155" s="61">
        <f t="shared" si="21"/>
        <v>0</v>
      </c>
      <c r="AO155" s="127"/>
      <c r="AP155" s="63">
        <f t="shared" si="22"/>
        <v>0</v>
      </c>
      <c r="AQ155" s="112"/>
      <c r="AR155" s="65">
        <f t="shared" si="23"/>
        <v>0</v>
      </c>
      <c r="AS155" s="65">
        <f t="shared" si="24"/>
        <v>0</v>
      </c>
      <c r="AT155" s="65">
        <f t="shared" si="25"/>
        <v>0</v>
      </c>
      <c r="AU155" s="65">
        <f t="shared" si="26"/>
        <v>0</v>
      </c>
      <c r="AV155" s="65">
        <f t="shared" si="27"/>
        <v>0</v>
      </c>
      <c r="AW155" s="65">
        <f t="shared" si="28"/>
        <v>0</v>
      </c>
      <c r="AX155" s="65">
        <f t="shared" si="29"/>
        <v>0</v>
      </c>
      <c r="AY155" s="66">
        <f t="shared" si="30"/>
        <v>0</v>
      </c>
      <c r="AZ155" s="88"/>
      <c r="BA155" s="88"/>
      <c r="BB155" s="89"/>
      <c r="BC155" s="89"/>
      <c r="BD155" s="89"/>
    </row>
    <row r="156" spans="1:56" s="77" customFormat="1" ht="24.75" customHeight="1" x14ac:dyDescent="0.2">
      <c r="A156" s="52"/>
      <c r="B156" s="74" t="s">
        <v>59</v>
      </c>
      <c r="C156" s="74" t="s">
        <v>60</v>
      </c>
      <c r="D156" s="75" t="s">
        <v>90</v>
      </c>
      <c r="E156" s="52" t="s">
        <v>258</v>
      </c>
      <c r="F156" s="71">
        <v>65000</v>
      </c>
      <c r="G156" s="84"/>
      <c r="H156" s="142" t="s">
        <v>7</v>
      </c>
      <c r="I156" s="259"/>
      <c r="J156" s="58"/>
      <c r="K156" s="58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107"/>
      <c r="AL156" s="107"/>
      <c r="AM156" s="108"/>
      <c r="AN156" s="61">
        <f t="shared" si="21"/>
        <v>0</v>
      </c>
      <c r="AO156" s="109"/>
      <c r="AP156" s="63">
        <f t="shared" si="22"/>
        <v>0</v>
      </c>
      <c r="AQ156" s="64"/>
      <c r="AR156" s="65">
        <f t="shared" si="23"/>
        <v>0</v>
      </c>
      <c r="AS156" s="65">
        <f t="shared" si="24"/>
        <v>0</v>
      </c>
      <c r="AT156" s="65">
        <f t="shared" si="25"/>
        <v>0</v>
      </c>
      <c r="AU156" s="65">
        <f t="shared" si="26"/>
        <v>0</v>
      </c>
      <c r="AV156" s="65">
        <f t="shared" si="27"/>
        <v>0</v>
      </c>
      <c r="AW156" s="65">
        <f t="shared" si="28"/>
        <v>0</v>
      </c>
      <c r="AX156" s="65">
        <f t="shared" si="29"/>
        <v>0</v>
      </c>
      <c r="AY156" s="66">
        <f t="shared" si="30"/>
        <v>0</v>
      </c>
      <c r="AZ156" s="146"/>
      <c r="BA156" s="146"/>
      <c r="BB156" s="133"/>
      <c r="BC156" s="133"/>
      <c r="BD156" s="133"/>
    </row>
    <row r="157" spans="1:56" s="77" customFormat="1" ht="24.75" customHeight="1" x14ac:dyDescent="0.2">
      <c r="A157" s="52"/>
      <c r="B157" s="74" t="s">
        <v>86</v>
      </c>
      <c r="C157" s="74" t="s">
        <v>192</v>
      </c>
      <c r="D157" s="75" t="s">
        <v>211</v>
      </c>
      <c r="E157" s="52" t="s">
        <v>259</v>
      </c>
      <c r="F157" s="71">
        <v>100000</v>
      </c>
      <c r="G157" s="84"/>
      <c r="H157" s="142" t="s">
        <v>7</v>
      </c>
      <c r="I157" s="259"/>
      <c r="J157" s="58"/>
      <c r="K157" s="58"/>
      <c r="L157" s="58"/>
      <c r="M157" s="58"/>
      <c r="N157" s="58"/>
      <c r="O157" s="58"/>
      <c r="P157" s="58"/>
      <c r="Q157" s="58"/>
      <c r="R157" s="58"/>
      <c r="S157" s="59"/>
      <c r="T157" s="59"/>
      <c r="U157" s="59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60"/>
      <c r="AN157" s="61">
        <f t="shared" si="21"/>
        <v>0</v>
      </c>
      <c r="AO157" s="62"/>
      <c r="AP157" s="63">
        <f t="shared" si="22"/>
        <v>0</v>
      </c>
      <c r="AQ157" s="64"/>
      <c r="AR157" s="65">
        <f t="shared" si="23"/>
        <v>0</v>
      </c>
      <c r="AS157" s="65">
        <f t="shared" si="24"/>
        <v>0</v>
      </c>
      <c r="AT157" s="65">
        <f t="shared" si="25"/>
        <v>0</v>
      </c>
      <c r="AU157" s="65">
        <f t="shared" si="26"/>
        <v>0</v>
      </c>
      <c r="AV157" s="65">
        <f t="shared" si="27"/>
        <v>0</v>
      </c>
      <c r="AW157" s="65">
        <f t="shared" si="28"/>
        <v>0</v>
      </c>
      <c r="AX157" s="65">
        <f t="shared" si="29"/>
        <v>0</v>
      </c>
      <c r="AY157" s="66">
        <f t="shared" si="30"/>
        <v>0</v>
      </c>
      <c r="AZ157" s="146"/>
      <c r="BA157" s="146"/>
      <c r="BB157" s="133"/>
      <c r="BC157" s="133"/>
      <c r="BD157" s="133"/>
    </row>
    <row r="158" spans="1:56" s="77" customFormat="1" ht="24.75" customHeight="1" x14ac:dyDescent="0.2">
      <c r="A158" s="52"/>
      <c r="B158" s="53" t="s">
        <v>40</v>
      </c>
      <c r="C158" s="67" t="s">
        <v>46</v>
      </c>
      <c r="D158" s="53" t="s">
        <v>47</v>
      </c>
      <c r="E158" s="52" t="s">
        <v>260</v>
      </c>
      <c r="F158" s="71">
        <v>220000</v>
      </c>
      <c r="G158" s="84"/>
      <c r="H158" s="142" t="s">
        <v>7</v>
      </c>
      <c r="I158" s="259"/>
      <c r="J158" s="58"/>
      <c r="K158" s="58"/>
      <c r="L158" s="58"/>
      <c r="M158" s="59"/>
      <c r="N158" s="59"/>
      <c r="O158" s="59"/>
      <c r="P158" s="59"/>
      <c r="Q158" s="59"/>
      <c r="R158" s="59"/>
      <c r="S158" s="59"/>
      <c r="T158" s="59"/>
      <c r="U158" s="59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60"/>
      <c r="AN158" s="61">
        <f t="shared" si="21"/>
        <v>0</v>
      </c>
      <c r="AO158" s="68"/>
      <c r="AP158" s="63">
        <f t="shared" si="22"/>
        <v>0</v>
      </c>
      <c r="AQ158" s="64"/>
      <c r="AR158" s="65">
        <f t="shared" si="23"/>
        <v>0</v>
      </c>
      <c r="AS158" s="65">
        <f t="shared" si="24"/>
        <v>0</v>
      </c>
      <c r="AT158" s="65">
        <f t="shared" si="25"/>
        <v>0</v>
      </c>
      <c r="AU158" s="65">
        <f t="shared" si="26"/>
        <v>0</v>
      </c>
      <c r="AV158" s="65">
        <f t="shared" si="27"/>
        <v>0</v>
      </c>
      <c r="AW158" s="65">
        <f t="shared" si="28"/>
        <v>0</v>
      </c>
      <c r="AX158" s="65">
        <f t="shared" si="29"/>
        <v>0</v>
      </c>
      <c r="AY158" s="66">
        <f t="shared" si="30"/>
        <v>0</v>
      </c>
      <c r="AZ158" s="146"/>
      <c r="BA158" s="146"/>
      <c r="BB158" s="133"/>
      <c r="BC158" s="133"/>
      <c r="BD158" s="133"/>
    </row>
    <row r="159" spans="1:56" s="77" customFormat="1" ht="24.75" customHeight="1" x14ac:dyDescent="0.2">
      <c r="A159" s="52"/>
      <c r="B159" s="53" t="s">
        <v>40</v>
      </c>
      <c r="C159" s="115" t="s">
        <v>135</v>
      </c>
      <c r="D159" s="53" t="s">
        <v>53</v>
      </c>
      <c r="E159" s="52" t="s">
        <v>261</v>
      </c>
      <c r="F159" s="71">
        <v>250000</v>
      </c>
      <c r="G159" s="84"/>
      <c r="H159" s="142" t="s">
        <v>7</v>
      </c>
      <c r="I159" s="259"/>
      <c r="J159" s="58"/>
      <c r="K159" s="58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60"/>
      <c r="AN159" s="61">
        <f t="shared" si="21"/>
        <v>0</v>
      </c>
      <c r="AO159" s="68"/>
      <c r="AP159" s="63">
        <f t="shared" si="22"/>
        <v>0</v>
      </c>
      <c r="AQ159" s="64"/>
      <c r="AR159" s="65">
        <f t="shared" si="23"/>
        <v>0</v>
      </c>
      <c r="AS159" s="65">
        <f t="shared" si="24"/>
        <v>0</v>
      </c>
      <c r="AT159" s="65">
        <f t="shared" si="25"/>
        <v>0</v>
      </c>
      <c r="AU159" s="65">
        <f t="shared" si="26"/>
        <v>0</v>
      </c>
      <c r="AV159" s="65">
        <f t="shared" si="27"/>
        <v>0</v>
      </c>
      <c r="AW159" s="65">
        <f t="shared" si="28"/>
        <v>0</v>
      </c>
      <c r="AX159" s="65">
        <f t="shared" si="29"/>
        <v>0</v>
      </c>
      <c r="AY159" s="66">
        <f t="shared" si="30"/>
        <v>0</v>
      </c>
      <c r="AZ159" s="146"/>
      <c r="BA159" s="146"/>
      <c r="BB159" s="133"/>
      <c r="BC159" s="133"/>
      <c r="BD159" s="133"/>
    </row>
    <row r="160" spans="1:56" s="77" customFormat="1" ht="24.75" customHeight="1" x14ac:dyDescent="0.2">
      <c r="A160" s="52"/>
      <c r="B160" s="74" t="s">
        <v>59</v>
      </c>
      <c r="C160" s="74" t="s">
        <v>60</v>
      </c>
      <c r="D160" s="75" t="s">
        <v>111</v>
      </c>
      <c r="E160" s="52" t="s">
        <v>262</v>
      </c>
      <c r="F160" s="71">
        <v>69000</v>
      </c>
      <c r="G160" s="119"/>
      <c r="H160" s="142" t="s">
        <v>126</v>
      </c>
      <c r="I160" s="262"/>
      <c r="J160" s="9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60"/>
      <c r="AN160" s="61">
        <f t="shared" si="21"/>
        <v>0</v>
      </c>
      <c r="AO160" s="62"/>
      <c r="AP160" s="63">
        <f t="shared" si="22"/>
        <v>0</v>
      </c>
      <c r="AQ160" s="64"/>
      <c r="AR160" s="65">
        <f t="shared" si="23"/>
        <v>0</v>
      </c>
      <c r="AS160" s="65">
        <f t="shared" si="24"/>
        <v>0</v>
      </c>
      <c r="AT160" s="65">
        <f t="shared" si="25"/>
        <v>0</v>
      </c>
      <c r="AU160" s="65">
        <f t="shared" si="26"/>
        <v>0</v>
      </c>
      <c r="AV160" s="65">
        <f t="shared" si="27"/>
        <v>0</v>
      </c>
      <c r="AW160" s="65">
        <f t="shared" si="28"/>
        <v>0</v>
      </c>
      <c r="AX160" s="65">
        <f t="shared" si="29"/>
        <v>0</v>
      </c>
      <c r="AY160" s="66">
        <f t="shared" si="30"/>
        <v>0</v>
      </c>
      <c r="AZ160" s="146"/>
      <c r="BA160" s="146"/>
      <c r="BB160" s="133"/>
      <c r="BC160" s="133"/>
      <c r="BD160" s="133"/>
    </row>
    <row r="161" spans="1:56" s="77" customFormat="1" ht="24.75" customHeight="1" x14ac:dyDescent="0.2">
      <c r="A161" s="52"/>
      <c r="B161" s="74" t="s">
        <v>40</v>
      </c>
      <c r="C161" s="74" t="s">
        <v>40</v>
      </c>
      <c r="D161" s="75" t="s">
        <v>93</v>
      </c>
      <c r="E161" s="116" t="s">
        <v>263</v>
      </c>
      <c r="F161" s="79">
        <v>320000</v>
      </c>
      <c r="G161" s="84"/>
      <c r="H161" s="142" t="s">
        <v>7</v>
      </c>
      <c r="I161" s="259"/>
      <c r="J161" s="58"/>
      <c r="K161" s="58"/>
      <c r="L161" s="58"/>
      <c r="M161" s="58"/>
      <c r="N161" s="58"/>
      <c r="O161" s="58"/>
      <c r="P161" s="58"/>
      <c r="Q161" s="58"/>
      <c r="R161" s="58"/>
      <c r="S161" s="59"/>
      <c r="T161" s="59"/>
      <c r="U161" s="59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60"/>
      <c r="AN161" s="61">
        <f t="shared" si="21"/>
        <v>0</v>
      </c>
      <c r="AO161" s="62"/>
      <c r="AP161" s="63">
        <f t="shared" si="22"/>
        <v>0</v>
      </c>
      <c r="AQ161" s="64"/>
      <c r="AR161" s="65">
        <f t="shared" si="23"/>
        <v>0</v>
      </c>
      <c r="AS161" s="65">
        <f t="shared" si="24"/>
        <v>0</v>
      </c>
      <c r="AT161" s="65">
        <f t="shared" si="25"/>
        <v>0</v>
      </c>
      <c r="AU161" s="65">
        <f t="shared" si="26"/>
        <v>0</v>
      </c>
      <c r="AV161" s="65">
        <f t="shared" si="27"/>
        <v>0</v>
      </c>
      <c r="AW161" s="65">
        <f t="shared" si="28"/>
        <v>0</v>
      </c>
      <c r="AX161" s="65">
        <f t="shared" si="29"/>
        <v>0</v>
      </c>
      <c r="AY161" s="66">
        <f t="shared" si="30"/>
        <v>0</v>
      </c>
      <c r="AZ161" s="146"/>
      <c r="BA161" s="146"/>
      <c r="BB161" s="133"/>
      <c r="BC161" s="133"/>
      <c r="BD161" s="133"/>
    </row>
    <row r="162" spans="1:56" s="90" customFormat="1" ht="24.75" customHeight="1" x14ac:dyDescent="0.25">
      <c r="A162" s="80"/>
      <c r="B162" s="81" t="s">
        <v>59</v>
      </c>
      <c r="C162" s="81" t="s">
        <v>60</v>
      </c>
      <c r="D162" s="82" t="s">
        <v>67</v>
      </c>
      <c r="E162" s="80" t="s">
        <v>264</v>
      </c>
      <c r="F162" s="83">
        <v>480</v>
      </c>
      <c r="G162" s="104" t="s">
        <v>63</v>
      </c>
      <c r="H162" s="105" t="s">
        <v>69</v>
      </c>
      <c r="I162" s="261"/>
      <c r="J162" s="93"/>
      <c r="K162" s="93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5"/>
      <c r="AN162" s="61">
        <f t="shared" si="21"/>
        <v>0</v>
      </c>
      <c r="AO162" s="96"/>
      <c r="AP162" s="63">
        <f t="shared" si="22"/>
        <v>0</v>
      </c>
      <c r="AQ162" s="87"/>
      <c r="AR162" s="65">
        <f t="shared" si="23"/>
        <v>0</v>
      </c>
      <c r="AS162" s="65">
        <f t="shared" si="24"/>
        <v>0</v>
      </c>
      <c r="AT162" s="65">
        <f t="shared" si="25"/>
        <v>0</v>
      </c>
      <c r="AU162" s="65">
        <f t="shared" si="26"/>
        <v>0</v>
      </c>
      <c r="AV162" s="65">
        <f t="shared" si="27"/>
        <v>0</v>
      </c>
      <c r="AW162" s="65">
        <f t="shared" si="28"/>
        <v>0</v>
      </c>
      <c r="AX162" s="65">
        <f t="shared" si="29"/>
        <v>0</v>
      </c>
      <c r="AY162" s="66">
        <f t="shared" si="30"/>
        <v>0</v>
      </c>
      <c r="AZ162" s="113"/>
      <c r="BA162" s="113"/>
    </row>
    <row r="163" spans="1:56" s="90" customFormat="1" ht="24.75" customHeight="1" x14ac:dyDescent="0.25">
      <c r="A163" s="80"/>
      <c r="B163" s="81" t="s">
        <v>59</v>
      </c>
      <c r="C163" s="81" t="s">
        <v>60</v>
      </c>
      <c r="D163" s="82" t="s">
        <v>67</v>
      </c>
      <c r="E163" s="80" t="s">
        <v>264</v>
      </c>
      <c r="F163" s="83">
        <v>480</v>
      </c>
      <c r="G163" s="104" t="s">
        <v>66</v>
      </c>
      <c r="H163" s="105" t="s">
        <v>69</v>
      </c>
      <c r="I163" s="261"/>
      <c r="J163" s="93"/>
      <c r="K163" s="93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5"/>
      <c r="AN163" s="61">
        <f t="shared" si="21"/>
        <v>0</v>
      </c>
      <c r="AO163" s="96"/>
      <c r="AP163" s="63">
        <f t="shared" si="22"/>
        <v>0</v>
      </c>
      <c r="AQ163" s="87"/>
      <c r="AR163" s="65">
        <f t="shared" si="23"/>
        <v>0</v>
      </c>
      <c r="AS163" s="65">
        <f t="shared" si="24"/>
        <v>0</v>
      </c>
      <c r="AT163" s="65">
        <f t="shared" si="25"/>
        <v>0</v>
      </c>
      <c r="AU163" s="65">
        <f t="shared" si="26"/>
        <v>0</v>
      </c>
      <c r="AV163" s="65">
        <f t="shared" si="27"/>
        <v>0</v>
      </c>
      <c r="AW163" s="65">
        <f t="shared" si="28"/>
        <v>0</v>
      </c>
      <c r="AX163" s="65">
        <f t="shared" si="29"/>
        <v>0</v>
      </c>
      <c r="AY163" s="66">
        <f t="shared" si="30"/>
        <v>0</v>
      </c>
      <c r="AZ163" s="113"/>
      <c r="BA163" s="113"/>
    </row>
    <row r="164" spans="1:56" s="156" customFormat="1" ht="24.75" customHeight="1" x14ac:dyDescent="0.25">
      <c r="A164" s="128"/>
      <c r="B164" s="67" t="s">
        <v>40</v>
      </c>
      <c r="C164" s="67" t="s">
        <v>40</v>
      </c>
      <c r="D164" s="115" t="s">
        <v>265</v>
      </c>
      <c r="E164" s="128" t="s">
        <v>266</v>
      </c>
      <c r="F164" s="152">
        <v>350000</v>
      </c>
      <c r="G164" s="153"/>
      <c r="H164" s="154" t="s">
        <v>7</v>
      </c>
      <c r="I164" s="259"/>
      <c r="J164" s="58"/>
      <c r="K164" s="58"/>
      <c r="L164" s="58"/>
      <c r="M164" s="58"/>
      <c r="N164" s="58"/>
      <c r="O164" s="58"/>
      <c r="P164" s="58"/>
      <c r="Q164" s="58"/>
      <c r="R164" s="58"/>
      <c r="S164" s="59"/>
      <c r="T164" s="59"/>
      <c r="U164" s="59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60"/>
      <c r="AN164" s="61">
        <f t="shared" si="21"/>
        <v>0</v>
      </c>
      <c r="AO164" s="62"/>
      <c r="AP164" s="63">
        <f t="shared" si="22"/>
        <v>0</v>
      </c>
      <c r="AQ164" s="64"/>
      <c r="AR164" s="65">
        <f t="shared" si="23"/>
        <v>0</v>
      </c>
      <c r="AS164" s="65">
        <f t="shared" si="24"/>
        <v>0</v>
      </c>
      <c r="AT164" s="65">
        <f t="shared" si="25"/>
        <v>0</v>
      </c>
      <c r="AU164" s="65">
        <f t="shared" si="26"/>
        <v>0</v>
      </c>
      <c r="AV164" s="65">
        <f t="shared" si="27"/>
        <v>0</v>
      </c>
      <c r="AW164" s="65">
        <f t="shared" si="28"/>
        <v>0</v>
      </c>
      <c r="AX164" s="65">
        <f t="shared" si="29"/>
        <v>0</v>
      </c>
      <c r="AY164" s="66">
        <f t="shared" si="30"/>
        <v>0</v>
      </c>
      <c r="AZ164" s="155"/>
      <c r="BA164" s="155"/>
    </row>
    <row r="165" spans="1:56" s="156" customFormat="1" ht="24.75" customHeight="1" x14ac:dyDescent="0.25">
      <c r="A165" s="128"/>
      <c r="B165" s="67" t="s">
        <v>40</v>
      </c>
      <c r="C165" s="67" t="s">
        <v>40</v>
      </c>
      <c r="D165" s="115" t="s">
        <v>267</v>
      </c>
      <c r="E165" s="128" t="s">
        <v>268</v>
      </c>
      <c r="F165" s="152">
        <v>280000</v>
      </c>
      <c r="G165" s="153"/>
      <c r="H165" s="154" t="s">
        <v>7</v>
      </c>
      <c r="I165" s="259"/>
      <c r="J165" s="58"/>
      <c r="K165" s="58"/>
      <c r="L165" s="58"/>
      <c r="M165" s="58"/>
      <c r="N165" s="58"/>
      <c r="O165" s="58"/>
      <c r="P165" s="58"/>
      <c r="Q165" s="58"/>
      <c r="R165" s="58"/>
      <c r="S165" s="59"/>
      <c r="T165" s="59"/>
      <c r="U165" s="59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60"/>
      <c r="AN165" s="61">
        <f t="shared" si="21"/>
        <v>0</v>
      </c>
      <c r="AO165" s="62"/>
      <c r="AP165" s="63">
        <f t="shared" si="22"/>
        <v>0</v>
      </c>
      <c r="AQ165" s="64"/>
      <c r="AR165" s="65">
        <f t="shared" si="23"/>
        <v>0</v>
      </c>
      <c r="AS165" s="65">
        <f t="shared" si="24"/>
        <v>0</v>
      </c>
      <c r="AT165" s="65">
        <f t="shared" si="25"/>
        <v>0</v>
      </c>
      <c r="AU165" s="65">
        <f t="shared" si="26"/>
        <v>0</v>
      </c>
      <c r="AV165" s="65">
        <f t="shared" si="27"/>
        <v>0</v>
      </c>
      <c r="AW165" s="65">
        <f t="shared" si="28"/>
        <v>0</v>
      </c>
      <c r="AX165" s="65">
        <f t="shared" si="29"/>
        <v>0</v>
      </c>
      <c r="AY165" s="66">
        <f t="shared" si="30"/>
        <v>0</v>
      </c>
      <c r="AZ165" s="155"/>
      <c r="BA165" s="155"/>
    </row>
    <row r="166" spans="1:56" s="77" customFormat="1" ht="24.75" customHeight="1" x14ac:dyDescent="0.25">
      <c r="A166" s="52"/>
      <c r="B166" s="74" t="s">
        <v>59</v>
      </c>
      <c r="C166" s="75" t="s">
        <v>159</v>
      </c>
      <c r="D166" s="75" t="s">
        <v>269</v>
      </c>
      <c r="E166" s="75" t="s">
        <v>270</v>
      </c>
      <c r="F166" s="79">
        <v>200000</v>
      </c>
      <c r="G166" s="44"/>
      <c r="H166" s="97" t="s">
        <v>7</v>
      </c>
      <c r="I166" s="259"/>
      <c r="J166" s="58"/>
      <c r="K166" s="58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60"/>
      <c r="AN166" s="61">
        <f t="shared" si="21"/>
        <v>0</v>
      </c>
      <c r="AO166" s="68"/>
      <c r="AP166" s="63">
        <f t="shared" si="22"/>
        <v>0</v>
      </c>
      <c r="AQ166" s="64"/>
      <c r="AR166" s="65">
        <f t="shared" si="23"/>
        <v>0</v>
      </c>
      <c r="AS166" s="65">
        <f t="shared" si="24"/>
        <v>0</v>
      </c>
      <c r="AT166" s="65">
        <f t="shared" si="25"/>
        <v>0</v>
      </c>
      <c r="AU166" s="65">
        <f t="shared" si="26"/>
        <v>0</v>
      </c>
      <c r="AV166" s="65">
        <f t="shared" si="27"/>
        <v>0</v>
      </c>
      <c r="AW166" s="65">
        <f t="shared" si="28"/>
        <v>0</v>
      </c>
      <c r="AX166" s="65">
        <f t="shared" si="29"/>
        <v>0</v>
      </c>
      <c r="AY166" s="66">
        <f t="shared" si="30"/>
        <v>0</v>
      </c>
    </row>
    <row r="167" spans="1:56" s="77" customFormat="1" ht="24.75" customHeight="1" x14ac:dyDescent="0.25">
      <c r="A167" s="52"/>
      <c r="B167" s="157" t="s">
        <v>40</v>
      </c>
      <c r="C167" s="158" t="s">
        <v>271</v>
      </c>
      <c r="D167" s="157" t="s">
        <v>272</v>
      </c>
      <c r="E167" s="52" t="s">
        <v>273</v>
      </c>
      <c r="F167" s="79">
        <v>250000</v>
      </c>
      <c r="G167" s="44"/>
      <c r="H167" s="97" t="s">
        <v>7</v>
      </c>
      <c r="I167" s="259"/>
      <c r="J167" s="58"/>
      <c r="K167" s="58"/>
      <c r="L167" s="58"/>
      <c r="M167" s="58"/>
      <c r="N167" s="58"/>
      <c r="O167" s="58"/>
      <c r="P167" s="58"/>
      <c r="Q167" s="58"/>
      <c r="R167" s="58"/>
      <c r="S167" s="59"/>
      <c r="T167" s="59"/>
      <c r="U167" s="59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60"/>
      <c r="AN167" s="61">
        <f t="shared" si="21"/>
        <v>0</v>
      </c>
      <c r="AO167" s="62"/>
      <c r="AP167" s="63">
        <f t="shared" si="22"/>
        <v>0</v>
      </c>
      <c r="AQ167" s="64"/>
      <c r="AR167" s="65">
        <f t="shared" si="23"/>
        <v>0</v>
      </c>
      <c r="AS167" s="65">
        <f t="shared" si="24"/>
        <v>0</v>
      </c>
      <c r="AT167" s="65">
        <f t="shared" si="25"/>
        <v>0</v>
      </c>
      <c r="AU167" s="65">
        <f t="shared" si="26"/>
        <v>0</v>
      </c>
      <c r="AV167" s="65">
        <f t="shared" si="27"/>
        <v>0</v>
      </c>
      <c r="AW167" s="65">
        <f t="shared" si="28"/>
        <v>0</v>
      </c>
      <c r="AX167" s="65">
        <f t="shared" si="29"/>
        <v>0</v>
      </c>
      <c r="AY167" s="66">
        <f t="shared" si="30"/>
        <v>0</v>
      </c>
      <c r="AZ167" s="76"/>
      <c r="BA167" s="76"/>
    </row>
    <row r="168" spans="1:56" s="90" customFormat="1" ht="24.75" customHeight="1" x14ac:dyDescent="0.2">
      <c r="A168" s="232"/>
      <c r="B168" s="81" t="s">
        <v>59</v>
      </c>
      <c r="C168" s="81" t="s">
        <v>60</v>
      </c>
      <c r="D168" s="82" t="s">
        <v>67</v>
      </c>
      <c r="E168" s="80" t="s">
        <v>274</v>
      </c>
      <c r="F168" s="159">
        <v>480</v>
      </c>
      <c r="G168" s="84" t="s">
        <v>63</v>
      </c>
      <c r="H168" s="111" t="s">
        <v>165</v>
      </c>
      <c r="I168" s="260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2"/>
      <c r="AN168" s="61">
        <f t="shared" si="21"/>
        <v>0</v>
      </c>
      <c r="AO168" s="86"/>
      <c r="AP168" s="63">
        <f t="shared" si="22"/>
        <v>0</v>
      </c>
      <c r="AQ168" s="145"/>
      <c r="AR168" s="65">
        <f t="shared" si="23"/>
        <v>0</v>
      </c>
      <c r="AS168" s="65">
        <f t="shared" si="24"/>
        <v>0</v>
      </c>
      <c r="AT168" s="65">
        <f t="shared" si="25"/>
        <v>0</v>
      </c>
      <c r="AU168" s="65">
        <f t="shared" si="26"/>
        <v>0</v>
      </c>
      <c r="AV168" s="65">
        <f t="shared" si="27"/>
        <v>0</v>
      </c>
      <c r="AW168" s="65">
        <f t="shared" si="28"/>
        <v>0</v>
      </c>
      <c r="AX168" s="65">
        <f t="shared" si="29"/>
        <v>0</v>
      </c>
      <c r="AY168" s="66">
        <f t="shared" si="30"/>
        <v>0</v>
      </c>
      <c r="AZ168" s="88"/>
      <c r="BA168" s="88"/>
      <c r="BB168" s="89"/>
      <c r="BC168" s="89"/>
      <c r="BD168" s="89"/>
    </row>
    <row r="169" spans="1:56" s="90" customFormat="1" ht="24.75" customHeight="1" x14ac:dyDescent="0.2">
      <c r="A169" s="232"/>
      <c r="B169" s="81" t="s">
        <v>59</v>
      </c>
      <c r="C169" s="81" t="s">
        <v>60</v>
      </c>
      <c r="D169" s="82" t="s">
        <v>67</v>
      </c>
      <c r="E169" s="80" t="s">
        <v>274</v>
      </c>
      <c r="F169" s="159">
        <v>480</v>
      </c>
      <c r="G169" s="84" t="s">
        <v>66</v>
      </c>
      <c r="H169" s="111" t="s">
        <v>165</v>
      </c>
      <c r="I169" s="260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2"/>
      <c r="AN169" s="61">
        <f t="shared" si="21"/>
        <v>0</v>
      </c>
      <c r="AO169" s="86"/>
      <c r="AP169" s="63">
        <f t="shared" si="22"/>
        <v>0</v>
      </c>
      <c r="AQ169" s="145"/>
      <c r="AR169" s="65">
        <f t="shared" si="23"/>
        <v>0</v>
      </c>
      <c r="AS169" s="65">
        <f t="shared" si="24"/>
        <v>0</v>
      </c>
      <c r="AT169" s="65">
        <f t="shared" si="25"/>
        <v>0</v>
      </c>
      <c r="AU169" s="65">
        <f t="shared" si="26"/>
        <v>0</v>
      </c>
      <c r="AV169" s="65">
        <f t="shared" si="27"/>
        <v>0</v>
      </c>
      <c r="AW169" s="65">
        <f t="shared" si="28"/>
        <v>0</v>
      </c>
      <c r="AX169" s="65">
        <f t="shared" si="29"/>
        <v>0</v>
      </c>
      <c r="AY169" s="66">
        <f t="shared" si="30"/>
        <v>0</v>
      </c>
      <c r="AZ169" s="88"/>
      <c r="BA169" s="88"/>
      <c r="BB169" s="89"/>
      <c r="BC169" s="89"/>
      <c r="BD169" s="89"/>
    </row>
    <row r="170" spans="1:56" s="77" customFormat="1" ht="24.75" customHeight="1" x14ac:dyDescent="0.2">
      <c r="A170" s="52"/>
      <c r="B170" s="74" t="s">
        <v>275</v>
      </c>
      <c r="C170" s="74" t="s">
        <v>276</v>
      </c>
      <c r="D170" s="75" t="s">
        <v>90</v>
      </c>
      <c r="E170" s="52" t="s">
        <v>277</v>
      </c>
      <c r="F170" s="160">
        <v>25000</v>
      </c>
      <c r="G170" s="119"/>
      <c r="H170" s="97" t="s">
        <v>7</v>
      </c>
      <c r="I170" s="259"/>
      <c r="J170" s="58"/>
      <c r="K170" s="5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58"/>
      <c r="AK170" s="58"/>
      <c r="AL170" s="58"/>
      <c r="AM170" s="60"/>
      <c r="AN170" s="61">
        <f t="shared" si="21"/>
        <v>0</v>
      </c>
      <c r="AO170" s="68"/>
      <c r="AP170" s="63">
        <f t="shared" si="22"/>
        <v>0</v>
      </c>
      <c r="AQ170" s="64"/>
      <c r="AR170" s="65">
        <f t="shared" si="23"/>
        <v>0</v>
      </c>
      <c r="AS170" s="65">
        <f t="shared" si="24"/>
        <v>0</v>
      </c>
      <c r="AT170" s="65">
        <f t="shared" si="25"/>
        <v>0</v>
      </c>
      <c r="AU170" s="65">
        <f t="shared" si="26"/>
        <v>0</v>
      </c>
      <c r="AV170" s="65">
        <f t="shared" si="27"/>
        <v>0</v>
      </c>
      <c r="AW170" s="65">
        <f t="shared" si="28"/>
        <v>0</v>
      </c>
      <c r="AX170" s="65">
        <f t="shared" si="29"/>
        <v>0</v>
      </c>
      <c r="AY170" s="66">
        <f t="shared" si="30"/>
        <v>0</v>
      </c>
      <c r="AZ170" s="146"/>
      <c r="BA170" s="146"/>
      <c r="BB170" s="133"/>
      <c r="BC170" s="133"/>
      <c r="BD170" s="133"/>
    </row>
    <row r="171" spans="1:56" s="90" customFormat="1" ht="24.75" customHeight="1" x14ac:dyDescent="0.25">
      <c r="A171" s="80"/>
      <c r="B171" s="81" t="s">
        <v>59</v>
      </c>
      <c r="C171" s="81" t="s">
        <v>46</v>
      </c>
      <c r="D171" s="82" t="s">
        <v>67</v>
      </c>
      <c r="E171" s="82" t="s">
        <v>278</v>
      </c>
      <c r="F171" s="83">
        <v>480</v>
      </c>
      <c r="G171" s="84" t="s">
        <v>63</v>
      </c>
      <c r="H171" s="161" t="s">
        <v>89</v>
      </c>
      <c r="I171" s="266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3"/>
      <c r="AF171" s="124"/>
      <c r="AG171" s="124"/>
      <c r="AH171" s="124"/>
      <c r="AI171" s="124"/>
      <c r="AJ171" s="124"/>
      <c r="AK171" s="124"/>
      <c r="AL171" s="124"/>
      <c r="AM171" s="125"/>
      <c r="AN171" s="61">
        <f t="shared" si="21"/>
        <v>0</v>
      </c>
      <c r="AO171" s="126"/>
      <c r="AP171" s="63">
        <f t="shared" si="22"/>
        <v>0</v>
      </c>
      <c r="AQ171" s="87"/>
      <c r="AR171" s="65">
        <f t="shared" si="23"/>
        <v>0</v>
      </c>
      <c r="AS171" s="65">
        <f t="shared" si="24"/>
        <v>0</v>
      </c>
      <c r="AT171" s="65">
        <f t="shared" si="25"/>
        <v>0</v>
      </c>
      <c r="AU171" s="65">
        <f t="shared" si="26"/>
        <v>0</v>
      </c>
      <c r="AV171" s="65">
        <f t="shared" si="27"/>
        <v>0</v>
      </c>
      <c r="AW171" s="65">
        <f t="shared" si="28"/>
        <v>0</v>
      </c>
      <c r="AX171" s="65">
        <f t="shared" si="29"/>
        <v>0</v>
      </c>
      <c r="AY171" s="66">
        <f t="shared" si="30"/>
        <v>0</v>
      </c>
    </row>
    <row r="172" spans="1:56" s="90" customFormat="1" ht="24.75" customHeight="1" x14ac:dyDescent="0.25">
      <c r="A172" s="80"/>
      <c r="B172" s="81" t="s">
        <v>59</v>
      </c>
      <c r="C172" s="81" t="s">
        <v>46</v>
      </c>
      <c r="D172" s="82" t="s">
        <v>67</v>
      </c>
      <c r="E172" s="82" t="s">
        <v>278</v>
      </c>
      <c r="F172" s="83">
        <v>480</v>
      </c>
      <c r="G172" s="84" t="s">
        <v>66</v>
      </c>
      <c r="H172" s="161" t="s">
        <v>89</v>
      </c>
      <c r="I172" s="266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3"/>
      <c r="AF172" s="124"/>
      <c r="AG172" s="124"/>
      <c r="AH172" s="124"/>
      <c r="AI172" s="124"/>
      <c r="AJ172" s="124"/>
      <c r="AK172" s="124"/>
      <c r="AL172" s="124"/>
      <c r="AM172" s="125"/>
      <c r="AN172" s="61">
        <f t="shared" si="21"/>
        <v>0</v>
      </c>
      <c r="AO172" s="127"/>
      <c r="AP172" s="63">
        <f t="shared" si="22"/>
        <v>0</v>
      </c>
      <c r="AQ172" s="87"/>
      <c r="AR172" s="65">
        <f t="shared" si="23"/>
        <v>0</v>
      </c>
      <c r="AS172" s="65">
        <f t="shared" si="24"/>
        <v>0</v>
      </c>
      <c r="AT172" s="65">
        <f t="shared" si="25"/>
        <v>0</v>
      </c>
      <c r="AU172" s="65">
        <f t="shared" si="26"/>
        <v>0</v>
      </c>
      <c r="AV172" s="65">
        <f t="shared" si="27"/>
        <v>0</v>
      </c>
      <c r="AW172" s="65">
        <f t="shared" si="28"/>
        <v>0</v>
      </c>
      <c r="AX172" s="65">
        <f t="shared" si="29"/>
        <v>0</v>
      </c>
      <c r="AY172" s="66">
        <f t="shared" si="30"/>
        <v>0</v>
      </c>
    </row>
    <row r="173" spans="1:56" s="77" customFormat="1" ht="24.75" customHeight="1" x14ac:dyDescent="0.25">
      <c r="A173" s="52"/>
      <c r="B173" s="162" t="s">
        <v>40</v>
      </c>
      <c r="C173" s="74" t="s">
        <v>127</v>
      </c>
      <c r="D173" s="75" t="s">
        <v>279</v>
      </c>
      <c r="E173" s="52" t="s">
        <v>280</v>
      </c>
      <c r="F173" s="135">
        <v>150000</v>
      </c>
      <c r="G173" s="163"/>
      <c r="H173" s="97" t="s">
        <v>7</v>
      </c>
      <c r="I173" s="259"/>
      <c r="J173" s="58"/>
      <c r="K173" s="58"/>
      <c r="L173" s="58"/>
      <c r="M173" s="58"/>
      <c r="N173" s="58"/>
      <c r="O173" s="58"/>
      <c r="P173" s="58"/>
      <c r="Q173" s="58"/>
      <c r="R173" s="58"/>
      <c r="S173" s="59"/>
      <c r="T173" s="59"/>
      <c r="U173" s="59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60"/>
      <c r="AN173" s="61">
        <f t="shared" si="21"/>
        <v>0</v>
      </c>
      <c r="AO173" s="62"/>
      <c r="AP173" s="63">
        <f t="shared" si="22"/>
        <v>0</v>
      </c>
      <c r="AQ173" s="64"/>
      <c r="AR173" s="65">
        <f t="shared" si="23"/>
        <v>0</v>
      </c>
      <c r="AS173" s="65">
        <f t="shared" si="24"/>
        <v>0</v>
      </c>
      <c r="AT173" s="65">
        <f t="shared" si="25"/>
        <v>0</v>
      </c>
      <c r="AU173" s="65">
        <f t="shared" si="26"/>
        <v>0</v>
      </c>
      <c r="AV173" s="65">
        <f t="shared" si="27"/>
        <v>0</v>
      </c>
      <c r="AW173" s="65">
        <f t="shared" si="28"/>
        <v>0</v>
      </c>
      <c r="AX173" s="65">
        <f t="shared" si="29"/>
        <v>0</v>
      </c>
      <c r="AY173" s="66">
        <f t="shared" si="30"/>
        <v>0</v>
      </c>
    </row>
    <row r="174" spans="1:56" s="77" customFormat="1" ht="24.75" customHeight="1" x14ac:dyDescent="0.25">
      <c r="A174" s="52"/>
      <c r="B174" s="75" t="s">
        <v>40</v>
      </c>
      <c r="C174" s="74" t="s">
        <v>107</v>
      </c>
      <c r="D174" s="75" t="s">
        <v>67</v>
      </c>
      <c r="E174" s="52" t="s">
        <v>281</v>
      </c>
      <c r="F174" s="135">
        <v>180000</v>
      </c>
      <c r="G174" s="163"/>
      <c r="H174" s="97" t="s">
        <v>7</v>
      </c>
      <c r="I174" s="259"/>
      <c r="J174" s="58"/>
      <c r="K174" s="58"/>
      <c r="L174" s="58"/>
      <c r="M174" s="58"/>
      <c r="N174" s="58"/>
      <c r="O174" s="58"/>
      <c r="P174" s="58"/>
      <c r="Q174" s="58"/>
      <c r="R174" s="58"/>
      <c r="S174" s="59"/>
      <c r="T174" s="59"/>
      <c r="U174" s="59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60"/>
      <c r="AN174" s="61">
        <f t="shared" si="21"/>
        <v>0</v>
      </c>
      <c r="AO174" s="62"/>
      <c r="AP174" s="63">
        <f t="shared" si="22"/>
        <v>0</v>
      </c>
      <c r="AQ174" s="64"/>
      <c r="AR174" s="65">
        <f t="shared" si="23"/>
        <v>0</v>
      </c>
      <c r="AS174" s="65">
        <f t="shared" si="24"/>
        <v>0</v>
      </c>
      <c r="AT174" s="65">
        <f t="shared" si="25"/>
        <v>0</v>
      </c>
      <c r="AU174" s="65">
        <f t="shared" si="26"/>
        <v>0</v>
      </c>
      <c r="AV174" s="65">
        <f t="shared" si="27"/>
        <v>0</v>
      </c>
      <c r="AW174" s="65">
        <f t="shared" si="28"/>
        <v>0</v>
      </c>
      <c r="AX174" s="65">
        <f t="shared" si="29"/>
        <v>0</v>
      </c>
      <c r="AY174" s="66">
        <f t="shared" si="30"/>
        <v>0</v>
      </c>
    </row>
    <row r="175" spans="1:56" s="77" customFormat="1" ht="24.75" customHeight="1" x14ac:dyDescent="0.25">
      <c r="A175" s="52"/>
      <c r="B175" s="75" t="s">
        <v>40</v>
      </c>
      <c r="C175" s="52" t="s">
        <v>40</v>
      </c>
      <c r="D175" s="115" t="s">
        <v>50</v>
      </c>
      <c r="E175" s="52" t="s">
        <v>282</v>
      </c>
      <c r="F175" s="79">
        <v>210000</v>
      </c>
      <c r="G175" s="44"/>
      <c r="H175" s="97" t="s">
        <v>7</v>
      </c>
      <c r="I175" s="259"/>
      <c r="J175" s="58"/>
      <c r="K175" s="58"/>
      <c r="L175" s="58"/>
      <c r="M175" s="58"/>
      <c r="N175" s="58"/>
      <c r="O175" s="58"/>
      <c r="P175" s="58"/>
      <c r="Q175" s="58"/>
      <c r="R175" s="58"/>
      <c r="S175" s="59"/>
      <c r="T175" s="59"/>
      <c r="U175" s="59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60"/>
      <c r="AN175" s="61">
        <f t="shared" si="21"/>
        <v>0</v>
      </c>
      <c r="AO175" s="62"/>
      <c r="AP175" s="63">
        <f t="shared" si="22"/>
        <v>0</v>
      </c>
      <c r="AQ175" s="64"/>
      <c r="AR175" s="65">
        <f t="shared" si="23"/>
        <v>0</v>
      </c>
      <c r="AS175" s="65">
        <f t="shared" si="24"/>
        <v>0</v>
      </c>
      <c r="AT175" s="65">
        <f t="shared" si="25"/>
        <v>0</v>
      </c>
      <c r="AU175" s="65">
        <f t="shared" si="26"/>
        <v>0</v>
      </c>
      <c r="AV175" s="65">
        <f t="shared" si="27"/>
        <v>0</v>
      </c>
      <c r="AW175" s="65">
        <f t="shared" si="28"/>
        <v>0</v>
      </c>
      <c r="AX175" s="65">
        <f t="shared" si="29"/>
        <v>0</v>
      </c>
      <c r="AY175" s="66">
        <f t="shared" si="30"/>
        <v>0</v>
      </c>
      <c r="AZ175" s="76"/>
      <c r="BA175" s="76"/>
    </row>
    <row r="176" spans="1:56" s="77" customFormat="1" ht="24.75" customHeight="1" x14ac:dyDescent="0.25">
      <c r="A176" s="52"/>
      <c r="B176" s="75" t="s">
        <v>40</v>
      </c>
      <c r="C176" s="52" t="s">
        <v>283</v>
      </c>
      <c r="D176" s="115" t="s">
        <v>284</v>
      </c>
      <c r="E176" s="52" t="s">
        <v>285</v>
      </c>
      <c r="F176" s="79">
        <v>200000</v>
      </c>
      <c r="G176" s="44"/>
      <c r="H176" s="97" t="s">
        <v>7</v>
      </c>
      <c r="I176" s="259"/>
      <c r="J176" s="58"/>
      <c r="K176" s="58"/>
      <c r="L176" s="58"/>
      <c r="M176" s="58"/>
      <c r="N176" s="58"/>
      <c r="O176" s="58"/>
      <c r="P176" s="58"/>
      <c r="Q176" s="58"/>
      <c r="R176" s="58"/>
      <c r="S176" s="59"/>
      <c r="T176" s="59"/>
      <c r="U176" s="59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60"/>
      <c r="AN176" s="61">
        <f t="shared" si="21"/>
        <v>0</v>
      </c>
      <c r="AO176" s="62"/>
      <c r="AP176" s="63">
        <f t="shared" si="22"/>
        <v>0</v>
      </c>
      <c r="AQ176" s="64"/>
      <c r="AR176" s="65">
        <f t="shared" si="23"/>
        <v>0</v>
      </c>
      <c r="AS176" s="65">
        <f t="shared" si="24"/>
        <v>0</v>
      </c>
      <c r="AT176" s="65">
        <f t="shared" si="25"/>
        <v>0</v>
      </c>
      <c r="AU176" s="65">
        <f t="shared" si="26"/>
        <v>0</v>
      </c>
      <c r="AV176" s="65">
        <f t="shared" si="27"/>
        <v>0</v>
      </c>
      <c r="AW176" s="65">
        <f t="shared" si="28"/>
        <v>0</v>
      </c>
      <c r="AX176" s="65">
        <f t="shared" si="29"/>
        <v>0</v>
      </c>
      <c r="AY176" s="66">
        <f t="shared" si="30"/>
        <v>0</v>
      </c>
      <c r="AZ176" s="76"/>
      <c r="BA176" s="76"/>
    </row>
    <row r="177" spans="1:53" s="77" customFormat="1" ht="24.75" customHeight="1" x14ac:dyDescent="0.25">
      <c r="A177" s="52"/>
      <c r="B177" s="74" t="s">
        <v>286</v>
      </c>
      <c r="C177" s="115" t="s">
        <v>135</v>
      </c>
      <c r="D177" s="52" t="s">
        <v>53</v>
      </c>
      <c r="E177" s="75" t="s">
        <v>287</v>
      </c>
      <c r="F177" s="79">
        <v>130000</v>
      </c>
      <c r="G177" s="44"/>
      <c r="H177" s="97" t="s">
        <v>7</v>
      </c>
      <c r="I177" s="259"/>
      <c r="J177" s="58"/>
      <c r="K177" s="58"/>
      <c r="L177" s="58"/>
      <c r="M177" s="58"/>
      <c r="N177" s="58"/>
      <c r="O177" s="58"/>
      <c r="P177" s="58"/>
      <c r="Q177" s="58"/>
      <c r="R177" s="58"/>
      <c r="S177" s="59"/>
      <c r="T177" s="59"/>
      <c r="U177" s="59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60"/>
      <c r="AN177" s="61">
        <f t="shared" si="21"/>
        <v>0</v>
      </c>
      <c r="AO177" s="62"/>
      <c r="AP177" s="63">
        <f t="shared" si="22"/>
        <v>0</v>
      </c>
      <c r="AQ177" s="64"/>
      <c r="AR177" s="65">
        <f t="shared" si="23"/>
        <v>0</v>
      </c>
      <c r="AS177" s="65">
        <f t="shared" si="24"/>
        <v>0</v>
      </c>
      <c r="AT177" s="65">
        <f t="shared" si="25"/>
        <v>0</v>
      </c>
      <c r="AU177" s="65">
        <f t="shared" si="26"/>
        <v>0</v>
      </c>
      <c r="AV177" s="65">
        <f t="shared" si="27"/>
        <v>0</v>
      </c>
      <c r="AW177" s="65">
        <f t="shared" si="28"/>
        <v>0</v>
      </c>
      <c r="AX177" s="65">
        <f t="shared" si="29"/>
        <v>0</v>
      </c>
      <c r="AY177" s="66">
        <f t="shared" si="30"/>
        <v>0</v>
      </c>
      <c r="AZ177" s="76"/>
      <c r="BA177" s="76"/>
    </row>
    <row r="178" spans="1:53" s="77" customFormat="1" ht="24.75" customHeight="1" x14ac:dyDescent="0.25">
      <c r="A178" s="52"/>
      <c r="B178" s="74" t="s">
        <v>286</v>
      </c>
      <c r="C178" s="115" t="s">
        <v>135</v>
      </c>
      <c r="D178" s="75" t="s">
        <v>288</v>
      </c>
      <c r="E178" s="52" t="s">
        <v>289</v>
      </c>
      <c r="F178" s="79">
        <v>170000</v>
      </c>
      <c r="G178" s="44"/>
      <c r="H178" s="97" t="s">
        <v>7</v>
      </c>
      <c r="I178" s="259"/>
      <c r="J178" s="58"/>
      <c r="K178" s="58"/>
      <c r="L178" s="58"/>
      <c r="M178" s="58"/>
      <c r="N178" s="58"/>
      <c r="O178" s="58"/>
      <c r="P178" s="58"/>
      <c r="Q178" s="58"/>
      <c r="R178" s="58"/>
      <c r="S178" s="59"/>
      <c r="T178" s="59"/>
      <c r="U178" s="59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60"/>
      <c r="AN178" s="61">
        <f t="shared" si="21"/>
        <v>0</v>
      </c>
      <c r="AO178" s="62"/>
      <c r="AP178" s="63">
        <f t="shared" si="22"/>
        <v>0</v>
      </c>
      <c r="AQ178" s="64"/>
      <c r="AR178" s="65">
        <f t="shared" si="23"/>
        <v>0</v>
      </c>
      <c r="AS178" s="65">
        <f t="shared" si="24"/>
        <v>0</v>
      </c>
      <c r="AT178" s="65">
        <f t="shared" si="25"/>
        <v>0</v>
      </c>
      <c r="AU178" s="65">
        <f t="shared" si="26"/>
        <v>0</v>
      </c>
      <c r="AV178" s="65">
        <f t="shared" si="27"/>
        <v>0</v>
      </c>
      <c r="AW178" s="65">
        <f t="shared" si="28"/>
        <v>0</v>
      </c>
      <c r="AX178" s="65">
        <f t="shared" si="29"/>
        <v>0</v>
      </c>
      <c r="AY178" s="66">
        <f t="shared" si="30"/>
        <v>0</v>
      </c>
      <c r="AZ178" s="76"/>
      <c r="BA178" s="76"/>
    </row>
    <row r="179" spans="1:53" s="77" customFormat="1" ht="24.75" customHeight="1" x14ac:dyDescent="0.25">
      <c r="A179" s="52"/>
      <c r="B179" s="74" t="s">
        <v>135</v>
      </c>
      <c r="C179" s="74" t="s">
        <v>135</v>
      </c>
      <c r="D179" s="75" t="s">
        <v>53</v>
      </c>
      <c r="E179" s="52" t="s">
        <v>290</v>
      </c>
      <c r="F179" s="79">
        <v>70000</v>
      </c>
      <c r="G179" s="44"/>
      <c r="H179" s="97" t="s">
        <v>7</v>
      </c>
      <c r="I179" s="259"/>
      <c r="J179" s="58"/>
      <c r="K179" s="58"/>
      <c r="L179" s="58"/>
      <c r="M179" s="58"/>
      <c r="N179" s="58"/>
      <c r="O179" s="58"/>
      <c r="P179" s="58"/>
      <c r="Q179" s="58"/>
      <c r="R179" s="58"/>
      <c r="S179" s="59"/>
      <c r="T179" s="59"/>
      <c r="U179" s="59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60"/>
      <c r="AN179" s="61">
        <f t="shared" si="21"/>
        <v>0</v>
      </c>
      <c r="AO179" s="62"/>
      <c r="AP179" s="63">
        <f t="shared" si="22"/>
        <v>0</v>
      </c>
      <c r="AQ179" s="64"/>
      <c r="AR179" s="65">
        <f t="shared" si="23"/>
        <v>0</v>
      </c>
      <c r="AS179" s="65">
        <f t="shared" si="24"/>
        <v>0</v>
      </c>
      <c r="AT179" s="65">
        <f t="shared" si="25"/>
        <v>0</v>
      </c>
      <c r="AU179" s="65">
        <f t="shared" si="26"/>
        <v>0</v>
      </c>
      <c r="AV179" s="65">
        <f t="shared" si="27"/>
        <v>0</v>
      </c>
      <c r="AW179" s="65">
        <f t="shared" si="28"/>
        <v>0</v>
      </c>
      <c r="AX179" s="65">
        <f t="shared" si="29"/>
        <v>0</v>
      </c>
      <c r="AY179" s="66">
        <f t="shared" si="30"/>
        <v>0</v>
      </c>
      <c r="AZ179" s="76"/>
      <c r="BA179" s="76"/>
    </row>
    <row r="180" spans="1:53" s="77" customFormat="1" ht="24.75" customHeight="1" x14ac:dyDescent="0.25">
      <c r="A180" s="52"/>
      <c r="B180" s="74" t="s">
        <v>40</v>
      </c>
      <c r="C180" s="128" t="s">
        <v>40</v>
      </c>
      <c r="D180" s="75" t="s">
        <v>291</v>
      </c>
      <c r="E180" s="52" t="s">
        <v>292</v>
      </c>
      <c r="F180" s="79">
        <v>300000</v>
      </c>
      <c r="G180" s="44"/>
      <c r="H180" s="97" t="s">
        <v>7</v>
      </c>
      <c r="I180" s="259"/>
      <c r="J180" s="58"/>
      <c r="K180" s="58"/>
      <c r="L180" s="58"/>
      <c r="M180" s="58"/>
      <c r="N180" s="58"/>
      <c r="O180" s="58"/>
      <c r="P180" s="58"/>
      <c r="Q180" s="58"/>
      <c r="R180" s="58"/>
      <c r="S180" s="59"/>
      <c r="T180" s="59"/>
      <c r="U180" s="59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60"/>
      <c r="AN180" s="61">
        <f t="shared" si="21"/>
        <v>0</v>
      </c>
      <c r="AO180" s="62"/>
      <c r="AP180" s="63">
        <f t="shared" si="22"/>
        <v>0</v>
      </c>
      <c r="AQ180" s="64"/>
      <c r="AR180" s="65">
        <f t="shared" si="23"/>
        <v>0</v>
      </c>
      <c r="AS180" s="65">
        <f t="shared" si="24"/>
        <v>0</v>
      </c>
      <c r="AT180" s="65">
        <f t="shared" si="25"/>
        <v>0</v>
      </c>
      <c r="AU180" s="65">
        <f t="shared" si="26"/>
        <v>0</v>
      </c>
      <c r="AV180" s="65">
        <f t="shared" si="27"/>
        <v>0</v>
      </c>
      <c r="AW180" s="65">
        <f t="shared" si="28"/>
        <v>0</v>
      </c>
      <c r="AX180" s="65">
        <f t="shared" si="29"/>
        <v>0</v>
      </c>
      <c r="AY180" s="66">
        <f t="shared" si="30"/>
        <v>0</v>
      </c>
      <c r="AZ180" s="76"/>
      <c r="BA180" s="76"/>
    </row>
    <row r="181" spans="1:53" s="77" customFormat="1" ht="24.75" customHeight="1" x14ac:dyDescent="0.25">
      <c r="A181" s="52"/>
      <c r="B181" s="75" t="s">
        <v>83</v>
      </c>
      <c r="C181" s="74" t="s">
        <v>46</v>
      </c>
      <c r="D181" s="75" t="s">
        <v>90</v>
      </c>
      <c r="E181" s="52" t="s">
        <v>293</v>
      </c>
      <c r="F181" s="79">
        <v>57400</v>
      </c>
      <c r="G181" s="44"/>
      <c r="H181" s="97" t="s">
        <v>7</v>
      </c>
      <c r="I181" s="259"/>
      <c r="J181" s="58"/>
      <c r="K181" s="58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107"/>
      <c r="AL181" s="107"/>
      <c r="AM181" s="108"/>
      <c r="AN181" s="61">
        <f t="shared" si="21"/>
        <v>0</v>
      </c>
      <c r="AO181" s="109"/>
      <c r="AP181" s="63">
        <f t="shared" si="22"/>
        <v>0</v>
      </c>
      <c r="AQ181" s="64"/>
      <c r="AR181" s="65">
        <f t="shared" si="23"/>
        <v>0</v>
      </c>
      <c r="AS181" s="65">
        <f t="shared" si="24"/>
        <v>0</v>
      </c>
      <c r="AT181" s="65">
        <f t="shared" si="25"/>
        <v>0</v>
      </c>
      <c r="AU181" s="65">
        <f t="shared" si="26"/>
        <v>0</v>
      </c>
      <c r="AV181" s="65">
        <f t="shared" si="27"/>
        <v>0</v>
      </c>
      <c r="AW181" s="65">
        <f t="shared" si="28"/>
        <v>0</v>
      </c>
      <c r="AX181" s="65">
        <f t="shared" si="29"/>
        <v>0</v>
      </c>
      <c r="AY181" s="66">
        <f t="shared" si="30"/>
        <v>0</v>
      </c>
      <c r="AZ181" s="76"/>
      <c r="BA181" s="76"/>
    </row>
    <row r="182" spans="1:53" s="77" customFormat="1" ht="24.75" customHeight="1" x14ac:dyDescent="0.25">
      <c r="A182" s="52"/>
      <c r="B182" s="74" t="s">
        <v>70</v>
      </c>
      <c r="C182" s="52" t="s">
        <v>71</v>
      </c>
      <c r="D182" s="75" t="s">
        <v>90</v>
      </c>
      <c r="E182" s="52" t="s">
        <v>294</v>
      </c>
      <c r="F182" s="79">
        <v>48000</v>
      </c>
      <c r="G182" s="44"/>
      <c r="H182" s="97" t="s">
        <v>7</v>
      </c>
      <c r="I182" s="262"/>
      <c r="J182" s="98"/>
      <c r="K182" s="58"/>
      <c r="L182" s="58"/>
      <c r="M182" s="58"/>
      <c r="N182" s="58"/>
      <c r="O182" s="58"/>
      <c r="P182" s="58"/>
      <c r="Q182" s="58"/>
      <c r="R182" s="58"/>
      <c r="S182" s="59"/>
      <c r="T182" s="59"/>
      <c r="U182" s="58"/>
      <c r="V182" s="59"/>
      <c r="W182" s="59"/>
      <c r="X182" s="59"/>
      <c r="Y182" s="59"/>
      <c r="Z182" s="59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60"/>
      <c r="AN182" s="61">
        <f t="shared" si="21"/>
        <v>0</v>
      </c>
      <c r="AO182" s="62"/>
      <c r="AP182" s="63">
        <f t="shared" si="22"/>
        <v>0</v>
      </c>
      <c r="AQ182" s="64"/>
      <c r="AR182" s="65">
        <f t="shared" si="23"/>
        <v>0</v>
      </c>
      <c r="AS182" s="65">
        <f t="shared" si="24"/>
        <v>0</v>
      </c>
      <c r="AT182" s="65">
        <f t="shared" si="25"/>
        <v>0</v>
      </c>
      <c r="AU182" s="65">
        <f t="shared" si="26"/>
        <v>0</v>
      </c>
      <c r="AV182" s="65">
        <f t="shared" si="27"/>
        <v>0</v>
      </c>
      <c r="AW182" s="65">
        <f t="shared" si="28"/>
        <v>0</v>
      </c>
      <c r="AX182" s="65">
        <f t="shared" si="29"/>
        <v>0</v>
      </c>
      <c r="AY182" s="66">
        <f t="shared" si="30"/>
        <v>0</v>
      </c>
      <c r="AZ182" s="76"/>
      <c r="BA182" s="76"/>
    </row>
    <row r="183" spans="1:53" s="77" customFormat="1" ht="24.75" customHeight="1" x14ac:dyDescent="0.25">
      <c r="A183" s="52"/>
      <c r="B183" s="74" t="s">
        <v>295</v>
      </c>
      <c r="C183" s="74" t="s">
        <v>74</v>
      </c>
      <c r="D183" s="75" t="s">
        <v>57</v>
      </c>
      <c r="E183" s="52" t="s">
        <v>296</v>
      </c>
      <c r="F183" s="79">
        <v>75000</v>
      </c>
      <c r="G183" s="44"/>
      <c r="H183" s="97" t="s">
        <v>7</v>
      </c>
      <c r="I183" s="264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98"/>
      <c r="AM183" s="114"/>
      <c r="AN183" s="61">
        <f t="shared" si="21"/>
        <v>0</v>
      </c>
      <c r="AO183" s="68"/>
      <c r="AP183" s="63">
        <f t="shared" si="22"/>
        <v>0</v>
      </c>
      <c r="AQ183" s="102"/>
      <c r="AR183" s="65">
        <f t="shared" si="23"/>
        <v>0</v>
      </c>
      <c r="AS183" s="65">
        <f t="shared" si="24"/>
        <v>0</v>
      </c>
      <c r="AT183" s="65">
        <f t="shared" si="25"/>
        <v>0</v>
      </c>
      <c r="AU183" s="65">
        <f t="shared" si="26"/>
        <v>0</v>
      </c>
      <c r="AV183" s="65">
        <f t="shared" si="27"/>
        <v>0</v>
      </c>
      <c r="AW183" s="65">
        <f t="shared" si="28"/>
        <v>0</v>
      </c>
      <c r="AX183" s="65">
        <f t="shared" si="29"/>
        <v>0</v>
      </c>
      <c r="AY183" s="66">
        <f t="shared" si="30"/>
        <v>0</v>
      </c>
      <c r="AZ183" s="76"/>
      <c r="BA183" s="76"/>
    </row>
    <row r="184" spans="1:53" s="77" customFormat="1" ht="24.75" customHeight="1" x14ac:dyDescent="0.25">
      <c r="A184" s="52"/>
      <c r="B184" s="164" t="s">
        <v>185</v>
      </c>
      <c r="C184" s="74" t="s">
        <v>74</v>
      </c>
      <c r="D184" s="75" t="s">
        <v>57</v>
      </c>
      <c r="E184" s="52" t="s">
        <v>297</v>
      </c>
      <c r="F184" s="79">
        <v>30000</v>
      </c>
      <c r="G184" s="44"/>
      <c r="H184" s="97" t="s">
        <v>7</v>
      </c>
      <c r="I184" s="259"/>
      <c r="J184" s="58"/>
      <c r="K184" s="5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58"/>
      <c r="AK184" s="58"/>
      <c r="AL184" s="58"/>
      <c r="AM184" s="60"/>
      <c r="AN184" s="61">
        <f t="shared" si="21"/>
        <v>0</v>
      </c>
      <c r="AO184" s="68"/>
      <c r="AP184" s="63">
        <f t="shared" si="22"/>
        <v>0</v>
      </c>
      <c r="AQ184" s="64"/>
      <c r="AR184" s="65">
        <f t="shared" si="23"/>
        <v>0</v>
      </c>
      <c r="AS184" s="65">
        <f t="shared" si="24"/>
        <v>0</v>
      </c>
      <c r="AT184" s="65">
        <f t="shared" si="25"/>
        <v>0</v>
      </c>
      <c r="AU184" s="65">
        <f t="shared" si="26"/>
        <v>0</v>
      </c>
      <c r="AV184" s="65">
        <f t="shared" si="27"/>
        <v>0</v>
      </c>
      <c r="AW184" s="65">
        <f t="shared" si="28"/>
        <v>0</v>
      </c>
      <c r="AX184" s="65">
        <f t="shared" si="29"/>
        <v>0</v>
      </c>
      <c r="AY184" s="66">
        <f t="shared" si="30"/>
        <v>0</v>
      </c>
      <c r="AZ184" s="76"/>
      <c r="BA184" s="76"/>
    </row>
    <row r="185" spans="1:53" s="77" customFormat="1" ht="24.75" customHeight="1" x14ac:dyDescent="0.25">
      <c r="A185" s="52"/>
      <c r="B185" s="74" t="s">
        <v>40</v>
      </c>
      <c r="C185" s="74" t="s">
        <v>52</v>
      </c>
      <c r="D185" s="75" t="s">
        <v>53</v>
      </c>
      <c r="E185" s="52" t="s">
        <v>298</v>
      </c>
      <c r="F185" s="71">
        <v>230000</v>
      </c>
      <c r="G185" s="44"/>
      <c r="H185" s="97" t="s">
        <v>7</v>
      </c>
      <c r="I185" s="259"/>
      <c r="J185" s="58"/>
      <c r="K185" s="58"/>
      <c r="L185" s="58"/>
      <c r="M185" s="58"/>
      <c r="N185" s="58"/>
      <c r="O185" s="58"/>
      <c r="P185" s="58"/>
      <c r="Q185" s="58"/>
      <c r="R185" s="58"/>
      <c r="S185" s="59"/>
      <c r="T185" s="59"/>
      <c r="U185" s="59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60"/>
      <c r="AN185" s="61">
        <f t="shared" si="21"/>
        <v>0</v>
      </c>
      <c r="AO185" s="62"/>
      <c r="AP185" s="63">
        <f t="shared" si="22"/>
        <v>0</v>
      </c>
      <c r="AQ185" s="64"/>
      <c r="AR185" s="65">
        <f t="shared" si="23"/>
        <v>0</v>
      </c>
      <c r="AS185" s="65">
        <f t="shared" si="24"/>
        <v>0</v>
      </c>
      <c r="AT185" s="65">
        <f t="shared" si="25"/>
        <v>0</v>
      </c>
      <c r="AU185" s="65">
        <f t="shared" si="26"/>
        <v>0</v>
      </c>
      <c r="AV185" s="65">
        <f t="shared" si="27"/>
        <v>0</v>
      </c>
      <c r="AW185" s="65">
        <f t="shared" si="28"/>
        <v>0</v>
      </c>
      <c r="AX185" s="65">
        <f t="shared" si="29"/>
        <v>0</v>
      </c>
      <c r="AY185" s="66">
        <f t="shared" si="30"/>
        <v>0</v>
      </c>
      <c r="AZ185" s="76"/>
      <c r="BA185" s="76"/>
    </row>
    <row r="186" spans="1:53" s="77" customFormat="1" ht="24.75" customHeight="1" x14ac:dyDescent="0.25">
      <c r="A186" s="52"/>
      <c r="B186" s="74" t="s">
        <v>40</v>
      </c>
      <c r="C186" s="74" t="s">
        <v>40</v>
      </c>
      <c r="D186" s="75" t="s">
        <v>284</v>
      </c>
      <c r="E186" s="52" t="s">
        <v>299</v>
      </c>
      <c r="F186" s="71">
        <v>160000</v>
      </c>
      <c r="G186" s="44"/>
      <c r="H186" s="97" t="s">
        <v>7</v>
      </c>
      <c r="I186" s="259"/>
      <c r="J186" s="58"/>
      <c r="K186" s="58"/>
      <c r="L186" s="58"/>
      <c r="M186" s="58"/>
      <c r="N186" s="58"/>
      <c r="O186" s="58"/>
      <c r="P186" s="58"/>
      <c r="Q186" s="58"/>
      <c r="R186" s="58"/>
      <c r="S186" s="59"/>
      <c r="T186" s="59"/>
      <c r="U186" s="59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60"/>
      <c r="AN186" s="61">
        <f t="shared" si="21"/>
        <v>0</v>
      </c>
      <c r="AO186" s="62"/>
      <c r="AP186" s="63">
        <f t="shared" si="22"/>
        <v>0</v>
      </c>
      <c r="AQ186" s="64"/>
      <c r="AR186" s="65">
        <f t="shared" si="23"/>
        <v>0</v>
      </c>
      <c r="AS186" s="65">
        <f t="shared" si="24"/>
        <v>0</v>
      </c>
      <c r="AT186" s="65">
        <f t="shared" si="25"/>
        <v>0</v>
      </c>
      <c r="AU186" s="65">
        <f t="shared" si="26"/>
        <v>0</v>
      </c>
      <c r="AV186" s="65">
        <f t="shared" si="27"/>
        <v>0</v>
      </c>
      <c r="AW186" s="65">
        <f t="shared" si="28"/>
        <v>0</v>
      </c>
      <c r="AX186" s="65">
        <f t="shared" si="29"/>
        <v>0</v>
      </c>
      <c r="AY186" s="66">
        <f t="shared" si="30"/>
        <v>0</v>
      </c>
      <c r="AZ186" s="76"/>
      <c r="BA186" s="76"/>
    </row>
    <row r="187" spans="1:53" s="77" customFormat="1" ht="24.75" customHeight="1" x14ac:dyDescent="0.25">
      <c r="A187" s="52"/>
      <c r="B187" s="75" t="s">
        <v>40</v>
      </c>
      <c r="C187" s="75" t="s">
        <v>227</v>
      </c>
      <c r="D187" s="75" t="s">
        <v>300</v>
      </c>
      <c r="E187" s="52" t="s">
        <v>301</v>
      </c>
      <c r="F187" s="79">
        <v>190000</v>
      </c>
      <c r="G187" s="44"/>
      <c r="H187" s="97" t="s">
        <v>7</v>
      </c>
      <c r="I187" s="259"/>
      <c r="J187" s="58"/>
      <c r="K187" s="58"/>
      <c r="L187" s="58"/>
      <c r="M187" s="58"/>
      <c r="N187" s="58"/>
      <c r="O187" s="58"/>
      <c r="P187" s="58"/>
      <c r="Q187" s="58"/>
      <c r="R187" s="58"/>
      <c r="S187" s="59"/>
      <c r="T187" s="59"/>
      <c r="U187" s="59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60"/>
      <c r="AN187" s="61">
        <f t="shared" si="21"/>
        <v>0</v>
      </c>
      <c r="AO187" s="62"/>
      <c r="AP187" s="63">
        <f t="shared" si="22"/>
        <v>0</v>
      </c>
      <c r="AQ187" s="64"/>
      <c r="AR187" s="65">
        <f t="shared" si="23"/>
        <v>0</v>
      </c>
      <c r="AS187" s="65">
        <f t="shared" si="24"/>
        <v>0</v>
      </c>
      <c r="AT187" s="65">
        <f t="shared" si="25"/>
        <v>0</v>
      </c>
      <c r="AU187" s="65">
        <f t="shared" si="26"/>
        <v>0</v>
      </c>
      <c r="AV187" s="65">
        <f t="shared" si="27"/>
        <v>0</v>
      </c>
      <c r="AW187" s="65">
        <f t="shared" si="28"/>
        <v>0</v>
      </c>
      <c r="AX187" s="65">
        <f t="shared" si="29"/>
        <v>0</v>
      </c>
      <c r="AY187" s="66">
        <f t="shared" si="30"/>
        <v>0</v>
      </c>
      <c r="AZ187" s="76"/>
      <c r="BA187" s="76"/>
    </row>
    <row r="188" spans="1:53" s="77" customFormat="1" ht="24.75" customHeight="1" x14ac:dyDescent="0.25">
      <c r="A188" s="52"/>
      <c r="B188" s="74" t="s">
        <v>59</v>
      </c>
      <c r="C188" s="74" t="s">
        <v>46</v>
      </c>
      <c r="D188" s="75" t="s">
        <v>72</v>
      </c>
      <c r="E188" s="52" t="s">
        <v>302</v>
      </c>
      <c r="F188" s="79">
        <v>270000</v>
      </c>
      <c r="G188" s="44"/>
      <c r="H188" s="97" t="s">
        <v>7</v>
      </c>
      <c r="I188" s="259"/>
      <c r="J188" s="58"/>
      <c r="K188" s="58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107"/>
      <c r="AL188" s="107"/>
      <c r="AM188" s="108"/>
      <c r="AN188" s="61">
        <f t="shared" si="21"/>
        <v>0</v>
      </c>
      <c r="AO188" s="109"/>
      <c r="AP188" s="63">
        <f t="shared" si="22"/>
        <v>0</v>
      </c>
      <c r="AQ188" s="64"/>
      <c r="AR188" s="65">
        <f t="shared" si="23"/>
        <v>0</v>
      </c>
      <c r="AS188" s="65">
        <f t="shared" si="24"/>
        <v>0</v>
      </c>
      <c r="AT188" s="65">
        <f t="shared" si="25"/>
        <v>0</v>
      </c>
      <c r="AU188" s="65">
        <f t="shared" si="26"/>
        <v>0</v>
      </c>
      <c r="AV188" s="65">
        <f t="shared" si="27"/>
        <v>0</v>
      </c>
      <c r="AW188" s="65">
        <f t="shared" si="28"/>
        <v>0</v>
      </c>
      <c r="AX188" s="65">
        <f t="shared" si="29"/>
        <v>0</v>
      </c>
      <c r="AY188" s="66">
        <f t="shared" si="30"/>
        <v>0</v>
      </c>
      <c r="AZ188" s="76"/>
      <c r="BA188" s="76"/>
    </row>
    <row r="189" spans="1:53" s="77" customFormat="1" ht="28.5" customHeight="1" x14ac:dyDescent="0.25">
      <c r="A189" s="52"/>
      <c r="B189" s="74" t="s">
        <v>83</v>
      </c>
      <c r="C189" s="74" t="s">
        <v>60</v>
      </c>
      <c r="D189" s="75" t="s">
        <v>303</v>
      </c>
      <c r="E189" s="52" t="s">
        <v>304</v>
      </c>
      <c r="F189" s="71">
        <v>120000</v>
      </c>
      <c r="G189" s="44"/>
      <c r="H189" s="97" t="s">
        <v>7</v>
      </c>
      <c r="I189" s="259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107"/>
      <c r="AM189" s="108"/>
      <c r="AN189" s="61">
        <f t="shared" si="21"/>
        <v>0</v>
      </c>
      <c r="AO189" s="109"/>
      <c r="AP189" s="63">
        <f t="shared" si="22"/>
        <v>0</v>
      </c>
      <c r="AQ189" s="64"/>
      <c r="AR189" s="65">
        <f t="shared" si="23"/>
        <v>0</v>
      </c>
      <c r="AS189" s="65">
        <f t="shared" si="24"/>
        <v>0</v>
      </c>
      <c r="AT189" s="65">
        <f t="shared" si="25"/>
        <v>0</v>
      </c>
      <c r="AU189" s="65">
        <f t="shared" si="26"/>
        <v>0</v>
      </c>
      <c r="AV189" s="65">
        <f t="shared" si="27"/>
        <v>0</v>
      </c>
      <c r="AW189" s="65">
        <f t="shared" si="28"/>
        <v>0</v>
      </c>
      <c r="AX189" s="65">
        <f t="shared" si="29"/>
        <v>0</v>
      </c>
      <c r="AY189" s="66">
        <f t="shared" si="30"/>
        <v>0</v>
      </c>
      <c r="AZ189" s="76"/>
      <c r="BA189" s="76"/>
    </row>
    <row r="190" spans="1:53" s="77" customFormat="1" ht="28.5" customHeight="1" x14ac:dyDescent="0.25">
      <c r="A190" s="52"/>
      <c r="B190" s="74" t="s">
        <v>59</v>
      </c>
      <c r="C190" s="75" t="s">
        <v>159</v>
      </c>
      <c r="D190" s="75" t="s">
        <v>305</v>
      </c>
      <c r="E190" s="52" t="s">
        <v>306</v>
      </c>
      <c r="F190" s="71">
        <v>95000</v>
      </c>
      <c r="G190" s="44"/>
      <c r="H190" s="97" t="s">
        <v>7</v>
      </c>
      <c r="I190" s="259"/>
      <c r="J190" s="58"/>
      <c r="K190" s="58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60"/>
      <c r="AN190" s="61">
        <f t="shared" si="21"/>
        <v>0</v>
      </c>
      <c r="AO190" s="68"/>
      <c r="AP190" s="63">
        <f t="shared" si="22"/>
        <v>0</v>
      </c>
      <c r="AQ190" s="64"/>
      <c r="AR190" s="65">
        <f t="shared" si="23"/>
        <v>0</v>
      </c>
      <c r="AS190" s="65">
        <f t="shared" si="24"/>
        <v>0</v>
      </c>
      <c r="AT190" s="65">
        <f t="shared" si="25"/>
        <v>0</v>
      </c>
      <c r="AU190" s="65">
        <f t="shared" si="26"/>
        <v>0</v>
      </c>
      <c r="AV190" s="65">
        <f t="shared" si="27"/>
        <v>0</v>
      </c>
      <c r="AW190" s="65">
        <f t="shared" si="28"/>
        <v>0</v>
      </c>
      <c r="AX190" s="65">
        <f t="shared" si="29"/>
        <v>0</v>
      </c>
      <c r="AY190" s="66">
        <f t="shared" si="30"/>
        <v>0</v>
      </c>
      <c r="AZ190" s="76"/>
      <c r="BA190" s="76"/>
    </row>
    <row r="191" spans="1:53" s="77" customFormat="1" ht="24.75" customHeight="1" x14ac:dyDescent="0.25">
      <c r="A191" s="52"/>
      <c r="B191" s="74" t="s">
        <v>59</v>
      </c>
      <c r="C191" s="74" t="s">
        <v>74</v>
      </c>
      <c r="D191" s="75" t="s">
        <v>57</v>
      </c>
      <c r="E191" s="52" t="s">
        <v>307</v>
      </c>
      <c r="F191" s="135">
        <v>50000</v>
      </c>
      <c r="G191" s="44"/>
      <c r="H191" s="97" t="s">
        <v>7</v>
      </c>
      <c r="I191" s="264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98"/>
      <c r="AK191" s="58"/>
      <c r="AL191" s="58"/>
      <c r="AM191" s="60"/>
      <c r="AN191" s="61">
        <f t="shared" si="21"/>
        <v>0</v>
      </c>
      <c r="AO191" s="68"/>
      <c r="AP191" s="63">
        <f t="shared" si="22"/>
        <v>0</v>
      </c>
      <c r="AQ191" s="102"/>
      <c r="AR191" s="65">
        <f t="shared" si="23"/>
        <v>0</v>
      </c>
      <c r="AS191" s="65">
        <f t="shared" si="24"/>
        <v>0</v>
      </c>
      <c r="AT191" s="65">
        <f t="shared" si="25"/>
        <v>0</v>
      </c>
      <c r="AU191" s="65">
        <f t="shared" si="26"/>
        <v>0</v>
      </c>
      <c r="AV191" s="65">
        <f t="shared" si="27"/>
        <v>0</v>
      </c>
      <c r="AW191" s="65">
        <f t="shared" si="28"/>
        <v>0</v>
      </c>
      <c r="AX191" s="65">
        <f t="shared" si="29"/>
        <v>0</v>
      </c>
      <c r="AY191" s="66">
        <f t="shared" si="30"/>
        <v>0</v>
      </c>
      <c r="AZ191" s="76"/>
      <c r="BA191" s="76"/>
    </row>
    <row r="192" spans="1:53" s="168" customFormat="1" ht="24.75" customHeight="1" x14ac:dyDescent="0.25">
      <c r="A192" s="69"/>
      <c r="B192" s="70" t="s">
        <v>40</v>
      </c>
      <c r="C192" s="69" t="s">
        <v>40</v>
      </c>
      <c r="D192" s="70" t="s">
        <v>50</v>
      </c>
      <c r="E192" s="69" t="s">
        <v>308</v>
      </c>
      <c r="F192" s="165">
        <v>180000</v>
      </c>
      <c r="G192" s="44"/>
      <c r="H192" s="166" t="s">
        <v>7</v>
      </c>
      <c r="I192" s="259"/>
      <c r="J192" s="58"/>
      <c r="K192" s="58"/>
      <c r="L192" s="58"/>
      <c r="M192" s="58"/>
      <c r="N192" s="58"/>
      <c r="O192" s="58"/>
      <c r="P192" s="58"/>
      <c r="Q192" s="58"/>
      <c r="R192" s="58"/>
      <c r="S192" s="59"/>
      <c r="T192" s="59"/>
      <c r="U192" s="59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60"/>
      <c r="AN192" s="61">
        <f t="shared" si="21"/>
        <v>0</v>
      </c>
      <c r="AO192" s="62"/>
      <c r="AP192" s="63">
        <f t="shared" si="22"/>
        <v>0</v>
      </c>
      <c r="AQ192" s="64"/>
      <c r="AR192" s="65">
        <f t="shared" si="23"/>
        <v>0</v>
      </c>
      <c r="AS192" s="65">
        <f t="shared" si="24"/>
        <v>0</v>
      </c>
      <c r="AT192" s="65">
        <f t="shared" si="25"/>
        <v>0</v>
      </c>
      <c r="AU192" s="65">
        <f t="shared" si="26"/>
        <v>0</v>
      </c>
      <c r="AV192" s="65">
        <f t="shared" si="27"/>
        <v>0</v>
      </c>
      <c r="AW192" s="65">
        <f t="shared" si="28"/>
        <v>0</v>
      </c>
      <c r="AX192" s="65">
        <f t="shared" si="29"/>
        <v>0</v>
      </c>
      <c r="AY192" s="66">
        <f t="shared" si="30"/>
        <v>0</v>
      </c>
      <c r="AZ192" s="167"/>
      <c r="BA192" s="167"/>
    </row>
    <row r="193" spans="1:56" s="133" customFormat="1" ht="24.75" customHeight="1" x14ac:dyDescent="0.2">
      <c r="A193" s="52"/>
      <c r="B193" s="75" t="s">
        <v>40</v>
      </c>
      <c r="C193" s="52" t="s">
        <v>146</v>
      </c>
      <c r="D193" s="75" t="s">
        <v>309</v>
      </c>
      <c r="E193" s="52" t="s">
        <v>310</v>
      </c>
      <c r="F193" s="71"/>
      <c r="G193" s="72"/>
      <c r="H193" s="57" t="s">
        <v>7</v>
      </c>
      <c r="I193" s="259"/>
      <c r="J193" s="58"/>
      <c r="K193" s="58"/>
      <c r="L193" s="58"/>
      <c r="M193" s="58"/>
      <c r="N193" s="58"/>
      <c r="O193" s="58"/>
      <c r="P193" s="58"/>
      <c r="Q193" s="58"/>
      <c r="R193" s="58"/>
      <c r="S193" s="59"/>
      <c r="T193" s="59"/>
      <c r="U193" s="59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60"/>
      <c r="AN193" s="61">
        <f t="shared" si="21"/>
        <v>0</v>
      </c>
      <c r="AO193" s="62"/>
      <c r="AP193" s="63">
        <f t="shared" si="22"/>
        <v>0</v>
      </c>
      <c r="AQ193" s="64"/>
      <c r="AR193" s="65">
        <f t="shared" si="23"/>
        <v>0</v>
      </c>
      <c r="AS193" s="65">
        <f t="shared" si="24"/>
        <v>0</v>
      </c>
      <c r="AT193" s="65">
        <f t="shared" si="25"/>
        <v>0</v>
      </c>
      <c r="AU193" s="65">
        <f t="shared" si="26"/>
        <v>0</v>
      </c>
      <c r="AV193" s="65">
        <f t="shared" si="27"/>
        <v>0</v>
      </c>
      <c r="AW193" s="65">
        <f t="shared" si="28"/>
        <v>0</v>
      </c>
      <c r="AX193" s="65">
        <f t="shared" si="29"/>
        <v>0</v>
      </c>
      <c r="AY193" s="66">
        <f t="shared" si="30"/>
        <v>0</v>
      </c>
      <c r="AZ193" s="76"/>
      <c r="BA193" s="76"/>
      <c r="BB193" s="77"/>
      <c r="BC193" s="77"/>
      <c r="BD193" s="77"/>
    </row>
    <row r="194" spans="1:56" s="77" customFormat="1" ht="24.75" customHeight="1" x14ac:dyDescent="0.25">
      <c r="A194" s="52"/>
      <c r="B194" s="74" t="s">
        <v>55</v>
      </c>
      <c r="C194" s="74" t="s">
        <v>56</v>
      </c>
      <c r="D194" s="75" t="s">
        <v>124</v>
      </c>
      <c r="E194" s="52" t="s">
        <v>311</v>
      </c>
      <c r="F194" s="79">
        <v>47500</v>
      </c>
      <c r="G194" s="44"/>
      <c r="H194" s="97" t="s">
        <v>126</v>
      </c>
      <c r="I194" s="259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60"/>
      <c r="AN194" s="61">
        <f t="shared" si="21"/>
        <v>0</v>
      </c>
      <c r="AO194" s="62"/>
      <c r="AP194" s="63">
        <f t="shared" si="22"/>
        <v>0</v>
      </c>
      <c r="AQ194" s="169"/>
      <c r="AR194" s="65">
        <f t="shared" si="23"/>
        <v>0</v>
      </c>
      <c r="AS194" s="65">
        <f t="shared" si="24"/>
        <v>0</v>
      </c>
      <c r="AT194" s="65">
        <f t="shared" si="25"/>
        <v>0</v>
      </c>
      <c r="AU194" s="65">
        <f t="shared" si="26"/>
        <v>0</v>
      </c>
      <c r="AV194" s="65">
        <f t="shared" si="27"/>
        <v>0</v>
      </c>
      <c r="AW194" s="65">
        <f t="shared" si="28"/>
        <v>0</v>
      </c>
      <c r="AX194" s="65">
        <f t="shared" si="29"/>
        <v>0</v>
      </c>
      <c r="AY194" s="66">
        <f t="shared" si="30"/>
        <v>0</v>
      </c>
      <c r="AZ194" s="170" t="s">
        <v>312</v>
      </c>
      <c r="BA194" s="76"/>
    </row>
    <row r="195" spans="1:56" s="90" customFormat="1" ht="24.75" customHeight="1" x14ac:dyDescent="0.25">
      <c r="A195" s="80"/>
      <c r="B195" s="81" t="s">
        <v>59</v>
      </c>
      <c r="C195" s="81" t="s">
        <v>46</v>
      </c>
      <c r="D195" s="82" t="s">
        <v>111</v>
      </c>
      <c r="E195" s="82" t="s">
        <v>313</v>
      </c>
      <c r="F195" s="103">
        <v>339</v>
      </c>
      <c r="G195" s="104"/>
      <c r="H195" s="111" t="s">
        <v>64</v>
      </c>
      <c r="I195" s="261"/>
      <c r="J195" s="93"/>
      <c r="K195" s="93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5"/>
      <c r="AN195" s="61">
        <f t="shared" si="21"/>
        <v>0</v>
      </c>
      <c r="AO195" s="144"/>
      <c r="AP195" s="63">
        <f t="shared" si="22"/>
        <v>0</v>
      </c>
      <c r="AQ195" s="87"/>
      <c r="AR195" s="65">
        <f t="shared" si="23"/>
        <v>0</v>
      </c>
      <c r="AS195" s="65">
        <f t="shared" si="24"/>
        <v>0</v>
      </c>
      <c r="AT195" s="65">
        <f t="shared" si="25"/>
        <v>0</v>
      </c>
      <c r="AU195" s="65">
        <f t="shared" si="26"/>
        <v>0</v>
      </c>
      <c r="AV195" s="65">
        <f t="shared" si="27"/>
        <v>0</v>
      </c>
      <c r="AW195" s="65">
        <f t="shared" si="28"/>
        <v>0</v>
      </c>
      <c r="AX195" s="65">
        <f t="shared" si="29"/>
        <v>0</v>
      </c>
      <c r="AY195" s="66">
        <f t="shared" si="30"/>
        <v>0</v>
      </c>
      <c r="AZ195" s="171"/>
      <c r="BA195" s="113"/>
    </row>
    <row r="196" spans="1:56" s="90" customFormat="1" ht="24.75" customHeight="1" x14ac:dyDescent="0.25">
      <c r="A196" s="80"/>
      <c r="B196" s="81" t="s">
        <v>59</v>
      </c>
      <c r="C196" s="81" t="s">
        <v>46</v>
      </c>
      <c r="D196" s="82" t="s">
        <v>111</v>
      </c>
      <c r="E196" s="82" t="s">
        <v>313</v>
      </c>
      <c r="F196" s="103">
        <v>339</v>
      </c>
      <c r="G196" s="104"/>
      <c r="H196" s="111" t="s">
        <v>64</v>
      </c>
      <c r="I196" s="261"/>
      <c r="J196" s="93"/>
      <c r="K196" s="93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5"/>
      <c r="AN196" s="61">
        <f t="shared" si="21"/>
        <v>0</v>
      </c>
      <c r="AO196" s="96"/>
      <c r="AP196" s="63">
        <f t="shared" si="22"/>
        <v>0</v>
      </c>
      <c r="AQ196" s="87"/>
      <c r="AR196" s="65">
        <f t="shared" si="23"/>
        <v>0</v>
      </c>
      <c r="AS196" s="65">
        <f t="shared" si="24"/>
        <v>0</v>
      </c>
      <c r="AT196" s="65">
        <f t="shared" si="25"/>
        <v>0</v>
      </c>
      <c r="AU196" s="65">
        <f t="shared" si="26"/>
        <v>0</v>
      </c>
      <c r="AV196" s="65">
        <f t="shared" si="27"/>
        <v>0</v>
      </c>
      <c r="AW196" s="65">
        <f t="shared" si="28"/>
        <v>0</v>
      </c>
      <c r="AX196" s="65">
        <f t="shared" si="29"/>
        <v>0</v>
      </c>
      <c r="AY196" s="66">
        <f t="shared" si="30"/>
        <v>0</v>
      </c>
      <c r="AZ196" s="171"/>
      <c r="BA196" s="113"/>
    </row>
    <row r="197" spans="1:56" s="133" customFormat="1" ht="24.75" customHeight="1" x14ac:dyDescent="0.2">
      <c r="A197" s="52"/>
      <c r="B197" s="74" t="s">
        <v>86</v>
      </c>
      <c r="C197" s="52" t="s">
        <v>87</v>
      </c>
      <c r="D197" s="75" t="s">
        <v>314</v>
      </c>
      <c r="E197" s="128" t="s">
        <v>315</v>
      </c>
      <c r="F197" s="71">
        <v>100000</v>
      </c>
      <c r="G197" s="72"/>
      <c r="H197" s="57" t="s">
        <v>7</v>
      </c>
      <c r="I197" s="259"/>
      <c r="J197" s="58"/>
      <c r="K197" s="58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60"/>
      <c r="AN197" s="61">
        <f t="shared" si="21"/>
        <v>0</v>
      </c>
      <c r="AO197" s="68"/>
      <c r="AP197" s="63">
        <f t="shared" si="22"/>
        <v>0</v>
      </c>
      <c r="AQ197" s="64"/>
      <c r="AR197" s="65">
        <f t="shared" si="23"/>
        <v>0</v>
      </c>
      <c r="AS197" s="65">
        <f t="shared" si="24"/>
        <v>0</v>
      </c>
      <c r="AT197" s="65">
        <f t="shared" si="25"/>
        <v>0</v>
      </c>
      <c r="AU197" s="65">
        <f t="shared" si="26"/>
        <v>0</v>
      </c>
      <c r="AV197" s="65">
        <f t="shared" si="27"/>
        <v>0</v>
      </c>
      <c r="AW197" s="65">
        <f t="shared" si="28"/>
        <v>0</v>
      </c>
      <c r="AX197" s="65">
        <f t="shared" si="29"/>
        <v>0</v>
      </c>
      <c r="AY197" s="66">
        <f t="shared" si="30"/>
        <v>0</v>
      </c>
      <c r="AZ197" s="76"/>
      <c r="BA197" s="76"/>
      <c r="BB197" s="77"/>
      <c r="BC197" s="77"/>
      <c r="BD197" s="77"/>
    </row>
    <row r="198" spans="1:56" s="89" customFormat="1" ht="24.75" customHeight="1" x14ac:dyDescent="0.2">
      <c r="A198" s="80"/>
      <c r="B198" s="81" t="s">
        <v>59</v>
      </c>
      <c r="C198" s="81" t="s">
        <v>46</v>
      </c>
      <c r="D198" s="82" t="s">
        <v>67</v>
      </c>
      <c r="E198" s="80" t="s">
        <v>316</v>
      </c>
      <c r="F198" s="83">
        <v>480</v>
      </c>
      <c r="G198" s="84" t="s">
        <v>63</v>
      </c>
      <c r="H198" s="105" t="s">
        <v>165</v>
      </c>
      <c r="I198" s="266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3"/>
      <c r="AJ198" s="123"/>
      <c r="AK198" s="123"/>
      <c r="AL198" s="123"/>
      <c r="AM198" s="143"/>
      <c r="AN198" s="61">
        <f t="shared" si="21"/>
        <v>0</v>
      </c>
      <c r="AO198" s="144"/>
      <c r="AP198" s="63">
        <f t="shared" si="22"/>
        <v>0</v>
      </c>
      <c r="AQ198" s="145"/>
      <c r="AR198" s="65">
        <f t="shared" si="23"/>
        <v>0</v>
      </c>
      <c r="AS198" s="65">
        <f t="shared" si="24"/>
        <v>0</v>
      </c>
      <c r="AT198" s="65">
        <f t="shared" si="25"/>
        <v>0</v>
      </c>
      <c r="AU198" s="65">
        <f t="shared" si="26"/>
        <v>0</v>
      </c>
      <c r="AV198" s="65">
        <f t="shared" si="27"/>
        <v>0</v>
      </c>
      <c r="AW198" s="65">
        <f t="shared" si="28"/>
        <v>0</v>
      </c>
      <c r="AX198" s="65">
        <f t="shared" si="29"/>
        <v>0</v>
      </c>
      <c r="AY198" s="66">
        <f t="shared" si="30"/>
        <v>0</v>
      </c>
      <c r="AZ198" s="113"/>
      <c r="BA198" s="113"/>
      <c r="BB198" s="90"/>
      <c r="BC198" s="90"/>
      <c r="BD198" s="90"/>
    </row>
    <row r="199" spans="1:56" s="89" customFormat="1" ht="24.75" customHeight="1" x14ac:dyDescent="0.2">
      <c r="A199" s="80"/>
      <c r="B199" s="81" t="s">
        <v>59</v>
      </c>
      <c r="C199" s="81" t="s">
        <v>46</v>
      </c>
      <c r="D199" s="82" t="s">
        <v>67</v>
      </c>
      <c r="E199" s="80" t="s">
        <v>316</v>
      </c>
      <c r="F199" s="83">
        <v>480</v>
      </c>
      <c r="G199" s="84" t="s">
        <v>66</v>
      </c>
      <c r="H199" s="105" t="s">
        <v>165</v>
      </c>
      <c r="I199" s="266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43"/>
      <c r="AN199" s="61">
        <f t="shared" si="21"/>
        <v>0</v>
      </c>
      <c r="AO199" s="96"/>
      <c r="AP199" s="63">
        <f t="shared" si="22"/>
        <v>0</v>
      </c>
      <c r="AQ199" s="145"/>
      <c r="AR199" s="65">
        <f t="shared" si="23"/>
        <v>0</v>
      </c>
      <c r="AS199" s="65">
        <f t="shared" si="24"/>
        <v>0</v>
      </c>
      <c r="AT199" s="65">
        <f t="shared" si="25"/>
        <v>0</v>
      </c>
      <c r="AU199" s="65">
        <f t="shared" si="26"/>
        <v>0</v>
      </c>
      <c r="AV199" s="65">
        <f t="shared" si="27"/>
        <v>0</v>
      </c>
      <c r="AW199" s="65">
        <f t="shared" si="28"/>
        <v>0</v>
      </c>
      <c r="AX199" s="65">
        <f t="shared" si="29"/>
        <v>0</v>
      </c>
      <c r="AY199" s="66">
        <f t="shared" si="30"/>
        <v>0</v>
      </c>
      <c r="AZ199" s="113"/>
      <c r="BA199" s="113"/>
      <c r="BB199" s="90"/>
      <c r="BC199" s="90"/>
      <c r="BD199" s="90"/>
    </row>
    <row r="200" spans="1:56" s="133" customFormat="1" ht="24.75" customHeight="1" x14ac:dyDescent="0.2">
      <c r="A200" s="52"/>
      <c r="B200" s="75" t="s">
        <v>40</v>
      </c>
      <c r="C200" s="74" t="s">
        <v>107</v>
      </c>
      <c r="D200" s="75" t="s">
        <v>90</v>
      </c>
      <c r="E200" s="128" t="s">
        <v>317</v>
      </c>
      <c r="F200" s="71">
        <v>80000</v>
      </c>
      <c r="G200" s="44"/>
      <c r="H200" s="57" t="s">
        <v>7</v>
      </c>
      <c r="I200" s="259"/>
      <c r="J200" s="58"/>
      <c r="K200" s="58"/>
      <c r="L200" s="58"/>
      <c r="M200" s="58"/>
      <c r="N200" s="58"/>
      <c r="O200" s="58"/>
      <c r="P200" s="58"/>
      <c r="Q200" s="58"/>
      <c r="R200" s="58"/>
      <c r="S200" s="59"/>
      <c r="T200" s="59"/>
      <c r="U200" s="59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60"/>
      <c r="AN200" s="61">
        <f t="shared" si="21"/>
        <v>0</v>
      </c>
      <c r="AO200" s="62"/>
      <c r="AP200" s="63">
        <f t="shared" si="22"/>
        <v>0</v>
      </c>
      <c r="AQ200" s="64"/>
      <c r="AR200" s="65">
        <f t="shared" si="23"/>
        <v>0</v>
      </c>
      <c r="AS200" s="65">
        <f t="shared" si="24"/>
        <v>0</v>
      </c>
      <c r="AT200" s="65">
        <f t="shared" si="25"/>
        <v>0</v>
      </c>
      <c r="AU200" s="65">
        <f t="shared" si="26"/>
        <v>0</v>
      </c>
      <c r="AV200" s="65">
        <f t="shared" si="27"/>
        <v>0</v>
      </c>
      <c r="AW200" s="65">
        <f t="shared" si="28"/>
        <v>0</v>
      </c>
      <c r="AX200" s="65">
        <f t="shared" si="29"/>
        <v>0</v>
      </c>
      <c r="AY200" s="66">
        <f t="shared" si="30"/>
        <v>0</v>
      </c>
      <c r="AZ200" s="76"/>
      <c r="BA200" s="76"/>
      <c r="BB200" s="77"/>
      <c r="BC200" s="77"/>
      <c r="BD200" s="77"/>
    </row>
    <row r="201" spans="1:56" s="77" customFormat="1" ht="24.75" customHeight="1" x14ac:dyDescent="0.25">
      <c r="A201" s="52"/>
      <c r="B201" s="74" t="s">
        <v>318</v>
      </c>
      <c r="C201" s="74" t="s">
        <v>74</v>
      </c>
      <c r="D201" s="75" t="s">
        <v>90</v>
      </c>
      <c r="E201" s="75" t="s">
        <v>319</v>
      </c>
      <c r="F201" s="79">
        <v>25000</v>
      </c>
      <c r="G201" s="44"/>
      <c r="H201" s="97" t="s">
        <v>7</v>
      </c>
      <c r="I201" s="259"/>
      <c r="J201" s="58"/>
      <c r="K201" s="5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  <c r="AF201" s="98"/>
      <c r="AG201" s="98"/>
      <c r="AH201" s="98"/>
      <c r="AI201" s="98"/>
      <c r="AJ201" s="58"/>
      <c r="AK201" s="58"/>
      <c r="AL201" s="58"/>
      <c r="AM201" s="60"/>
      <c r="AN201" s="61">
        <f t="shared" si="21"/>
        <v>0</v>
      </c>
      <c r="AO201" s="68"/>
      <c r="AP201" s="63">
        <f t="shared" si="22"/>
        <v>0</v>
      </c>
      <c r="AQ201" s="64"/>
      <c r="AR201" s="65">
        <f t="shared" si="23"/>
        <v>0</v>
      </c>
      <c r="AS201" s="65">
        <f t="shared" si="24"/>
        <v>0</v>
      </c>
      <c r="AT201" s="65">
        <f t="shared" si="25"/>
        <v>0</v>
      </c>
      <c r="AU201" s="65">
        <f t="shared" si="26"/>
        <v>0</v>
      </c>
      <c r="AV201" s="65">
        <f t="shared" si="27"/>
        <v>0</v>
      </c>
      <c r="AW201" s="65">
        <f t="shared" si="28"/>
        <v>0</v>
      </c>
      <c r="AX201" s="65">
        <f t="shared" si="29"/>
        <v>0</v>
      </c>
      <c r="AY201" s="66">
        <f t="shared" si="30"/>
        <v>0</v>
      </c>
      <c r="AZ201" s="76"/>
      <c r="BA201" s="76"/>
    </row>
    <row r="202" spans="1:56" s="77" customFormat="1" ht="24.75" customHeight="1" x14ac:dyDescent="0.25">
      <c r="A202" s="52"/>
      <c r="B202" s="74" t="s">
        <v>40</v>
      </c>
      <c r="C202" s="74" t="s">
        <v>40</v>
      </c>
      <c r="D202" s="75" t="s">
        <v>320</v>
      </c>
      <c r="E202" s="75" t="s">
        <v>321</v>
      </c>
      <c r="F202" s="79">
        <v>250000</v>
      </c>
      <c r="G202" s="44"/>
      <c r="H202" s="97" t="s">
        <v>7</v>
      </c>
      <c r="I202" s="259"/>
      <c r="J202" s="58"/>
      <c r="K202" s="58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130"/>
      <c r="AN202" s="61">
        <f t="shared" si="21"/>
        <v>0</v>
      </c>
      <c r="AO202" s="68"/>
      <c r="AP202" s="63">
        <f t="shared" si="22"/>
        <v>0</v>
      </c>
      <c r="AQ202" s="64"/>
      <c r="AR202" s="65">
        <f t="shared" si="23"/>
        <v>0</v>
      </c>
      <c r="AS202" s="65">
        <f t="shared" si="24"/>
        <v>0</v>
      </c>
      <c r="AT202" s="65">
        <f t="shared" si="25"/>
        <v>0</v>
      </c>
      <c r="AU202" s="65">
        <f t="shared" si="26"/>
        <v>0</v>
      </c>
      <c r="AV202" s="65">
        <f t="shared" si="27"/>
        <v>0</v>
      </c>
      <c r="AW202" s="65">
        <f t="shared" si="28"/>
        <v>0</v>
      </c>
      <c r="AX202" s="65">
        <f t="shared" si="29"/>
        <v>0</v>
      </c>
      <c r="AY202" s="66">
        <f t="shared" si="30"/>
        <v>0</v>
      </c>
      <c r="AZ202" s="76"/>
      <c r="BA202" s="76"/>
    </row>
    <row r="203" spans="1:56" s="77" customFormat="1" ht="24.75" customHeight="1" x14ac:dyDescent="0.25">
      <c r="A203" s="52"/>
      <c r="B203" s="74" t="s">
        <v>40</v>
      </c>
      <c r="C203" s="74" t="s">
        <v>40</v>
      </c>
      <c r="D203" s="75" t="s">
        <v>320</v>
      </c>
      <c r="E203" s="75" t="s">
        <v>321</v>
      </c>
      <c r="F203" s="79">
        <v>300000</v>
      </c>
      <c r="G203" s="44"/>
      <c r="H203" s="97" t="s">
        <v>7</v>
      </c>
      <c r="I203" s="259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9"/>
      <c r="U203" s="59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58"/>
      <c r="AM203" s="60"/>
      <c r="AN203" s="61">
        <f t="shared" si="21"/>
        <v>0</v>
      </c>
      <c r="AO203" s="68"/>
      <c r="AP203" s="63">
        <f t="shared" si="22"/>
        <v>0</v>
      </c>
      <c r="AQ203" s="64"/>
      <c r="AR203" s="65">
        <f t="shared" si="23"/>
        <v>0</v>
      </c>
      <c r="AS203" s="65">
        <f t="shared" si="24"/>
        <v>0</v>
      </c>
      <c r="AT203" s="65">
        <f t="shared" si="25"/>
        <v>0</v>
      </c>
      <c r="AU203" s="65">
        <f t="shared" si="26"/>
        <v>0</v>
      </c>
      <c r="AV203" s="65">
        <f t="shared" si="27"/>
        <v>0</v>
      </c>
      <c r="AW203" s="65">
        <f t="shared" si="28"/>
        <v>0</v>
      </c>
      <c r="AX203" s="65">
        <f t="shared" si="29"/>
        <v>0</v>
      </c>
      <c r="AY203" s="66">
        <f t="shared" si="30"/>
        <v>0</v>
      </c>
      <c r="AZ203" s="76"/>
      <c r="BA203" s="76"/>
    </row>
    <row r="204" spans="1:56" s="77" customFormat="1" ht="24.75" customHeight="1" x14ac:dyDescent="0.25">
      <c r="A204" s="52"/>
      <c r="B204" s="74" t="s">
        <v>204</v>
      </c>
      <c r="C204" s="74" t="s">
        <v>46</v>
      </c>
      <c r="D204" s="75" t="s">
        <v>90</v>
      </c>
      <c r="E204" s="52" t="s">
        <v>322</v>
      </c>
      <c r="F204" s="79">
        <v>45300</v>
      </c>
      <c r="G204" s="44"/>
      <c r="H204" s="97" t="s">
        <v>7</v>
      </c>
      <c r="I204" s="264"/>
      <c r="J204" s="59"/>
      <c r="K204" s="59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58"/>
      <c r="AK204" s="58"/>
      <c r="AL204" s="58"/>
      <c r="AM204" s="60"/>
      <c r="AN204" s="61">
        <f t="shared" ref="AN204:AN251" si="31">SUM(I204:AM204)</f>
        <v>0</v>
      </c>
      <c r="AO204" s="68"/>
      <c r="AP204" s="63">
        <f t="shared" ref="AP204:AP251" si="32">COUNTIF(I204:AM204,"=8")+COUNTIF(I204:AM204,"=К")+COUNTIF(I204:AM204,"=1")+COUNTIF(I204:AM204,"=2")+COUNTIF(I204:AM204,"=3")+COUNTIF(I204:AM204,"=4")+COUNTIF(I204:AM204,"=5")+COUNTIF(I204:AM204,"=6")+COUNTIF(I204:AM204,"=7")+COUNTIF(I204:AM204,"=9")+COUNTIF(I204:AM204,"=10")+COUNTIF(I204:AM204,"=11")+COUNTIF(I204:AM204,"=12")</f>
        <v>0</v>
      </c>
      <c r="AQ204" s="64"/>
      <c r="AR204" s="65">
        <f t="shared" ref="AR204:AR251" si="33">COUNTIF(I204:AM204,"=БС")+COUNTIF(I204:AM204,"=Ар")</f>
        <v>0</v>
      </c>
      <c r="AS204" s="65">
        <f t="shared" ref="AS204:AS251" si="34">COUNTIF(I204:AM204,"=О")</f>
        <v>0</v>
      </c>
      <c r="AT204" s="65">
        <f t="shared" ref="AT204:AT251" si="35">COUNTIF(I204:AM204,"=Бл")</f>
        <v>0</v>
      </c>
      <c r="AU204" s="65">
        <f t="shared" ref="AU204:AU251" si="36">COUNTIF(I204:AM204,"=Нс")</f>
        <v>0</v>
      </c>
      <c r="AV204" s="65">
        <f t="shared" ref="AV204:AV251" si="37">COUNTIF(I204:AM204,"=П")</f>
        <v>0</v>
      </c>
      <c r="AW204" s="65">
        <f t="shared" ref="AW204:AW251" si="38">COUNTIF(I204:AM204,"=А")</f>
        <v>0</v>
      </c>
      <c r="AX204" s="65">
        <f t="shared" ref="AX204:AX251" si="39">COUNTIF(I204:AM204,"=К")</f>
        <v>0</v>
      </c>
      <c r="AY204" s="66">
        <f t="shared" ref="AY204:AY251" si="40">COUNTIF(I204:AM204,"=В")</f>
        <v>0</v>
      </c>
      <c r="AZ204" s="76"/>
      <c r="BA204" s="76"/>
    </row>
    <row r="205" spans="1:56" s="77" customFormat="1" ht="24.75" customHeight="1" x14ac:dyDescent="0.25">
      <c r="A205" s="52"/>
      <c r="B205" s="74" t="s">
        <v>59</v>
      </c>
      <c r="C205" s="74" t="s">
        <v>46</v>
      </c>
      <c r="D205" s="75" t="s">
        <v>90</v>
      </c>
      <c r="E205" s="52" t="s">
        <v>323</v>
      </c>
      <c r="F205" s="79">
        <v>75900</v>
      </c>
      <c r="G205" s="44"/>
      <c r="H205" s="97" t="s">
        <v>7</v>
      </c>
      <c r="I205" s="262"/>
      <c r="J205" s="98"/>
      <c r="K205" s="58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107"/>
      <c r="AL205" s="107"/>
      <c r="AM205" s="108"/>
      <c r="AN205" s="61">
        <f t="shared" si="31"/>
        <v>0</v>
      </c>
      <c r="AO205" s="109"/>
      <c r="AP205" s="63">
        <f t="shared" si="32"/>
        <v>0</v>
      </c>
      <c r="AQ205" s="64"/>
      <c r="AR205" s="65">
        <f t="shared" si="33"/>
        <v>0</v>
      </c>
      <c r="AS205" s="65">
        <f t="shared" si="34"/>
        <v>0</v>
      </c>
      <c r="AT205" s="65">
        <f t="shared" si="35"/>
        <v>0</v>
      </c>
      <c r="AU205" s="65">
        <f t="shared" si="36"/>
        <v>0</v>
      </c>
      <c r="AV205" s="65">
        <f t="shared" si="37"/>
        <v>0</v>
      </c>
      <c r="AW205" s="65">
        <f t="shared" si="38"/>
        <v>0</v>
      </c>
      <c r="AX205" s="65">
        <f t="shared" si="39"/>
        <v>0</v>
      </c>
      <c r="AY205" s="66">
        <f t="shared" si="40"/>
        <v>0</v>
      </c>
      <c r="AZ205" s="76"/>
      <c r="BA205" s="76"/>
    </row>
    <row r="206" spans="1:56" s="77" customFormat="1" ht="24.75" customHeight="1" x14ac:dyDescent="0.25">
      <c r="A206" s="52"/>
      <c r="B206" s="75" t="s">
        <v>40</v>
      </c>
      <c r="C206" s="75" t="s">
        <v>324</v>
      </c>
      <c r="D206" s="75" t="s">
        <v>325</v>
      </c>
      <c r="E206" s="52" t="s">
        <v>326</v>
      </c>
      <c r="F206" s="71">
        <v>400000</v>
      </c>
      <c r="G206" s="72"/>
      <c r="H206" s="57" t="s">
        <v>7</v>
      </c>
      <c r="I206" s="259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60"/>
      <c r="AN206" s="61">
        <f t="shared" si="31"/>
        <v>0</v>
      </c>
      <c r="AO206" s="109"/>
      <c r="AP206" s="63">
        <f t="shared" si="32"/>
        <v>0</v>
      </c>
      <c r="AQ206" s="64"/>
      <c r="AR206" s="65">
        <f t="shared" si="33"/>
        <v>0</v>
      </c>
      <c r="AS206" s="65">
        <f t="shared" si="34"/>
        <v>0</v>
      </c>
      <c r="AT206" s="65">
        <f t="shared" si="35"/>
        <v>0</v>
      </c>
      <c r="AU206" s="65">
        <f t="shared" si="36"/>
        <v>0</v>
      </c>
      <c r="AV206" s="65">
        <f t="shared" si="37"/>
        <v>0</v>
      </c>
      <c r="AW206" s="65">
        <f t="shared" si="38"/>
        <v>0</v>
      </c>
      <c r="AX206" s="65">
        <f t="shared" si="39"/>
        <v>0</v>
      </c>
      <c r="AY206" s="66">
        <f t="shared" si="40"/>
        <v>0</v>
      </c>
      <c r="AZ206" s="172"/>
      <c r="BA206" s="76"/>
    </row>
    <row r="207" spans="1:56" s="77" customFormat="1" ht="24.75" customHeight="1" x14ac:dyDescent="0.25">
      <c r="A207" s="52"/>
      <c r="B207" s="75" t="s">
        <v>40</v>
      </c>
      <c r="C207" s="75" t="s">
        <v>40</v>
      </c>
      <c r="D207" s="75" t="s">
        <v>327</v>
      </c>
      <c r="E207" s="75" t="s">
        <v>328</v>
      </c>
      <c r="F207" s="71">
        <v>150000</v>
      </c>
      <c r="G207" s="72"/>
      <c r="H207" s="57" t="s">
        <v>7</v>
      </c>
      <c r="I207" s="259"/>
      <c r="J207" s="58"/>
      <c r="K207" s="58"/>
      <c r="L207" s="58"/>
      <c r="M207" s="58"/>
      <c r="N207" s="58"/>
      <c r="O207" s="58"/>
      <c r="P207" s="58"/>
      <c r="Q207" s="58"/>
      <c r="R207" s="58"/>
      <c r="S207" s="59"/>
      <c r="T207" s="59"/>
      <c r="U207" s="59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60"/>
      <c r="AN207" s="61">
        <f t="shared" si="31"/>
        <v>0</v>
      </c>
      <c r="AO207" s="62"/>
      <c r="AP207" s="63">
        <f t="shared" si="32"/>
        <v>0</v>
      </c>
      <c r="AQ207" s="64"/>
      <c r="AR207" s="65">
        <f t="shared" si="33"/>
        <v>0</v>
      </c>
      <c r="AS207" s="65">
        <f t="shared" si="34"/>
        <v>0</v>
      </c>
      <c r="AT207" s="65">
        <f t="shared" si="35"/>
        <v>0</v>
      </c>
      <c r="AU207" s="65">
        <f t="shared" si="36"/>
        <v>0</v>
      </c>
      <c r="AV207" s="65">
        <f t="shared" si="37"/>
        <v>0</v>
      </c>
      <c r="AW207" s="65">
        <f t="shared" si="38"/>
        <v>0</v>
      </c>
      <c r="AX207" s="65">
        <f t="shared" si="39"/>
        <v>0</v>
      </c>
      <c r="AY207" s="66">
        <f t="shared" si="40"/>
        <v>0</v>
      </c>
      <c r="AZ207" s="76"/>
      <c r="BA207" s="76"/>
    </row>
    <row r="208" spans="1:56" s="77" customFormat="1" ht="24.75" customHeight="1" x14ac:dyDescent="0.25">
      <c r="A208" s="52"/>
      <c r="B208" s="74" t="s">
        <v>59</v>
      </c>
      <c r="C208" s="74" t="s">
        <v>60</v>
      </c>
      <c r="D208" s="75" t="s">
        <v>188</v>
      </c>
      <c r="E208" s="52" t="s">
        <v>329</v>
      </c>
      <c r="F208" s="173">
        <v>65000</v>
      </c>
      <c r="G208" s="44"/>
      <c r="H208" s="97" t="s">
        <v>7</v>
      </c>
      <c r="I208" s="259"/>
      <c r="J208" s="58"/>
      <c r="K208" s="58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107"/>
      <c r="AL208" s="107"/>
      <c r="AM208" s="108"/>
      <c r="AN208" s="61">
        <f t="shared" si="31"/>
        <v>0</v>
      </c>
      <c r="AO208" s="109"/>
      <c r="AP208" s="63">
        <f t="shared" si="32"/>
        <v>0</v>
      </c>
      <c r="AQ208" s="64"/>
      <c r="AR208" s="65">
        <f t="shared" si="33"/>
        <v>0</v>
      </c>
      <c r="AS208" s="65">
        <f t="shared" si="34"/>
        <v>0</v>
      </c>
      <c r="AT208" s="65">
        <f t="shared" si="35"/>
        <v>0</v>
      </c>
      <c r="AU208" s="65">
        <f t="shared" si="36"/>
        <v>0</v>
      </c>
      <c r="AV208" s="65">
        <f t="shared" si="37"/>
        <v>0</v>
      </c>
      <c r="AW208" s="65">
        <f t="shared" si="38"/>
        <v>0</v>
      </c>
      <c r="AX208" s="65">
        <f t="shared" si="39"/>
        <v>0</v>
      </c>
      <c r="AY208" s="66">
        <f t="shared" si="40"/>
        <v>0</v>
      </c>
      <c r="AZ208" s="76"/>
      <c r="BA208" s="76"/>
    </row>
    <row r="209" spans="1:56" s="77" customFormat="1" ht="24.75" customHeight="1" x14ac:dyDescent="0.25">
      <c r="A209" s="52"/>
      <c r="B209" s="74" t="s">
        <v>70</v>
      </c>
      <c r="C209" s="52" t="s">
        <v>71</v>
      </c>
      <c r="D209" s="75" t="s">
        <v>111</v>
      </c>
      <c r="E209" s="52" t="s">
        <v>330</v>
      </c>
      <c r="F209" s="173">
        <v>48000</v>
      </c>
      <c r="G209" s="44"/>
      <c r="H209" s="97" t="s">
        <v>7</v>
      </c>
      <c r="I209" s="259"/>
      <c r="J209" s="58"/>
      <c r="K209" s="58"/>
      <c r="L209" s="58"/>
      <c r="M209" s="58"/>
      <c r="N209" s="58"/>
      <c r="O209" s="58"/>
      <c r="P209" s="58"/>
      <c r="Q209" s="58"/>
      <c r="R209" s="58"/>
      <c r="S209" s="59"/>
      <c r="T209" s="59"/>
      <c r="U209" s="58"/>
      <c r="V209" s="59"/>
      <c r="W209" s="59"/>
      <c r="X209" s="59"/>
      <c r="Y209" s="59"/>
      <c r="Z209" s="59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60"/>
      <c r="AN209" s="61">
        <f t="shared" si="31"/>
        <v>0</v>
      </c>
      <c r="AO209" s="62"/>
      <c r="AP209" s="63">
        <f t="shared" si="32"/>
        <v>0</v>
      </c>
      <c r="AQ209" s="64"/>
      <c r="AR209" s="65">
        <f t="shared" si="33"/>
        <v>0</v>
      </c>
      <c r="AS209" s="65">
        <f t="shared" si="34"/>
        <v>0</v>
      </c>
      <c r="AT209" s="65">
        <f t="shared" si="35"/>
        <v>0</v>
      </c>
      <c r="AU209" s="65">
        <f t="shared" si="36"/>
        <v>0</v>
      </c>
      <c r="AV209" s="65">
        <f t="shared" si="37"/>
        <v>0</v>
      </c>
      <c r="AW209" s="65">
        <f t="shared" si="38"/>
        <v>0</v>
      </c>
      <c r="AX209" s="65">
        <f t="shared" si="39"/>
        <v>0</v>
      </c>
      <c r="AY209" s="66">
        <f t="shared" si="40"/>
        <v>0</v>
      </c>
      <c r="AZ209" s="76"/>
      <c r="BA209" s="76"/>
    </row>
    <row r="210" spans="1:56" s="77" customFormat="1" ht="24.75" customHeight="1" x14ac:dyDescent="0.25">
      <c r="A210" s="52"/>
      <c r="B210" s="74" t="s">
        <v>70</v>
      </c>
      <c r="C210" s="52" t="s">
        <v>71</v>
      </c>
      <c r="D210" s="75" t="s">
        <v>111</v>
      </c>
      <c r="E210" s="52" t="s">
        <v>331</v>
      </c>
      <c r="F210" s="79">
        <v>48000</v>
      </c>
      <c r="G210" s="44"/>
      <c r="H210" s="97" t="s">
        <v>7</v>
      </c>
      <c r="I210" s="262"/>
      <c r="J210" s="98"/>
      <c r="K210" s="98"/>
      <c r="L210" s="58"/>
      <c r="M210" s="58"/>
      <c r="N210" s="58"/>
      <c r="O210" s="58"/>
      <c r="P210" s="58"/>
      <c r="Q210" s="58"/>
      <c r="R210" s="58"/>
      <c r="S210" s="59"/>
      <c r="T210" s="59"/>
      <c r="U210" s="58"/>
      <c r="V210" s="59"/>
      <c r="W210" s="59"/>
      <c r="X210" s="59"/>
      <c r="Y210" s="59"/>
      <c r="Z210" s="59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60"/>
      <c r="AN210" s="61">
        <f t="shared" si="31"/>
        <v>0</v>
      </c>
      <c r="AO210" s="62"/>
      <c r="AP210" s="63">
        <f t="shared" si="32"/>
        <v>0</v>
      </c>
      <c r="AQ210" s="64"/>
      <c r="AR210" s="65">
        <f t="shared" si="33"/>
        <v>0</v>
      </c>
      <c r="AS210" s="65">
        <f t="shared" si="34"/>
        <v>0</v>
      </c>
      <c r="AT210" s="65">
        <f t="shared" si="35"/>
        <v>0</v>
      </c>
      <c r="AU210" s="65">
        <f t="shared" si="36"/>
        <v>0</v>
      </c>
      <c r="AV210" s="65">
        <f t="shared" si="37"/>
        <v>0</v>
      </c>
      <c r="AW210" s="65">
        <f t="shared" si="38"/>
        <v>0</v>
      </c>
      <c r="AX210" s="65">
        <f t="shared" si="39"/>
        <v>0</v>
      </c>
      <c r="AY210" s="66">
        <f t="shared" si="40"/>
        <v>0</v>
      </c>
    </row>
    <row r="211" spans="1:56" s="77" customFormat="1" ht="24.75" customHeight="1" x14ac:dyDescent="0.25">
      <c r="A211" s="52"/>
      <c r="B211" s="74" t="s">
        <v>59</v>
      </c>
      <c r="C211" s="74" t="s">
        <v>60</v>
      </c>
      <c r="D211" s="75" t="s">
        <v>57</v>
      </c>
      <c r="E211" s="52" t="s">
        <v>332</v>
      </c>
      <c r="F211" s="79">
        <v>65000</v>
      </c>
      <c r="G211" s="44"/>
      <c r="H211" s="97" t="s">
        <v>7</v>
      </c>
      <c r="I211" s="259"/>
      <c r="J211" s="58"/>
      <c r="K211" s="58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107"/>
      <c r="AL211" s="107"/>
      <c r="AM211" s="108"/>
      <c r="AN211" s="61">
        <f t="shared" si="31"/>
        <v>0</v>
      </c>
      <c r="AO211" s="109"/>
      <c r="AP211" s="63">
        <f t="shared" si="32"/>
        <v>0</v>
      </c>
      <c r="AQ211" s="64"/>
      <c r="AR211" s="65">
        <f t="shared" si="33"/>
        <v>0</v>
      </c>
      <c r="AS211" s="65">
        <f t="shared" si="34"/>
        <v>0</v>
      </c>
      <c r="AT211" s="65">
        <f t="shared" si="35"/>
        <v>0</v>
      </c>
      <c r="AU211" s="65">
        <f t="shared" si="36"/>
        <v>0</v>
      </c>
      <c r="AV211" s="65">
        <f t="shared" si="37"/>
        <v>0</v>
      </c>
      <c r="AW211" s="65">
        <f t="shared" si="38"/>
        <v>0</v>
      </c>
      <c r="AX211" s="65">
        <f t="shared" si="39"/>
        <v>0</v>
      </c>
      <c r="AY211" s="66">
        <f t="shared" si="40"/>
        <v>0</v>
      </c>
      <c r="AZ211" s="76"/>
      <c r="BA211" s="76"/>
    </row>
    <row r="212" spans="1:56" s="77" customFormat="1" ht="24.75" customHeight="1" x14ac:dyDescent="0.25">
      <c r="A212" s="52"/>
      <c r="B212" s="74" t="s">
        <v>59</v>
      </c>
      <c r="C212" s="74" t="s">
        <v>46</v>
      </c>
      <c r="D212" s="75" t="s">
        <v>303</v>
      </c>
      <c r="E212" s="52" t="s">
        <v>333</v>
      </c>
      <c r="F212" s="71">
        <v>120000</v>
      </c>
      <c r="G212" s="44"/>
      <c r="H212" s="97" t="s">
        <v>7</v>
      </c>
      <c r="I212" s="259"/>
      <c r="J212" s="58"/>
      <c r="K212" s="58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107"/>
      <c r="AL212" s="107"/>
      <c r="AM212" s="108"/>
      <c r="AN212" s="61">
        <f t="shared" si="31"/>
        <v>0</v>
      </c>
      <c r="AO212" s="109"/>
      <c r="AP212" s="63">
        <f t="shared" si="32"/>
        <v>0</v>
      </c>
      <c r="AQ212" s="64"/>
      <c r="AR212" s="65">
        <f t="shared" si="33"/>
        <v>0</v>
      </c>
      <c r="AS212" s="65">
        <f t="shared" si="34"/>
        <v>0</v>
      </c>
      <c r="AT212" s="65">
        <f t="shared" si="35"/>
        <v>0</v>
      </c>
      <c r="AU212" s="65">
        <f t="shared" si="36"/>
        <v>0</v>
      </c>
      <c r="AV212" s="65">
        <f t="shared" si="37"/>
        <v>0</v>
      </c>
      <c r="AW212" s="65">
        <f t="shared" si="38"/>
        <v>0</v>
      </c>
      <c r="AX212" s="65">
        <f t="shared" si="39"/>
        <v>0</v>
      </c>
      <c r="AY212" s="66">
        <f t="shared" si="40"/>
        <v>0</v>
      </c>
      <c r="AZ212" s="76"/>
      <c r="BA212" s="76"/>
    </row>
    <row r="213" spans="1:56" s="90" customFormat="1" ht="24.75" customHeight="1" x14ac:dyDescent="0.25">
      <c r="A213" s="80"/>
      <c r="B213" s="81" t="s">
        <v>59</v>
      </c>
      <c r="C213" s="81" t="s">
        <v>46</v>
      </c>
      <c r="D213" s="82" t="s">
        <v>61</v>
      </c>
      <c r="E213" s="80" t="s">
        <v>334</v>
      </c>
      <c r="F213" s="83">
        <v>480</v>
      </c>
      <c r="G213" s="104" t="s">
        <v>63</v>
      </c>
      <c r="H213" s="111" t="s">
        <v>69</v>
      </c>
      <c r="I213" s="261"/>
      <c r="J213" s="93"/>
      <c r="K213" s="93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5"/>
      <c r="AN213" s="61">
        <f t="shared" si="31"/>
        <v>0</v>
      </c>
      <c r="AO213" s="96"/>
      <c r="AP213" s="63">
        <f t="shared" si="32"/>
        <v>0</v>
      </c>
      <c r="AQ213" s="87"/>
      <c r="AR213" s="65">
        <f t="shared" si="33"/>
        <v>0</v>
      </c>
      <c r="AS213" s="65">
        <f t="shared" si="34"/>
        <v>0</v>
      </c>
      <c r="AT213" s="65">
        <f t="shared" si="35"/>
        <v>0</v>
      </c>
      <c r="AU213" s="65">
        <f t="shared" si="36"/>
        <v>0</v>
      </c>
      <c r="AV213" s="65">
        <f t="shared" si="37"/>
        <v>0</v>
      </c>
      <c r="AW213" s="65">
        <f t="shared" si="38"/>
        <v>0</v>
      </c>
      <c r="AX213" s="65">
        <f t="shared" si="39"/>
        <v>0</v>
      </c>
      <c r="AY213" s="66">
        <f t="shared" si="40"/>
        <v>0</v>
      </c>
      <c r="AZ213" s="113"/>
      <c r="BA213" s="113"/>
    </row>
    <row r="214" spans="1:56" s="90" customFormat="1" ht="24.75" customHeight="1" x14ac:dyDescent="0.25">
      <c r="A214" s="80"/>
      <c r="B214" s="81" t="s">
        <v>59</v>
      </c>
      <c r="C214" s="81" t="s">
        <v>46</v>
      </c>
      <c r="D214" s="82" t="s">
        <v>61</v>
      </c>
      <c r="E214" s="80" t="s">
        <v>334</v>
      </c>
      <c r="F214" s="83">
        <v>480</v>
      </c>
      <c r="G214" s="104" t="s">
        <v>66</v>
      </c>
      <c r="H214" s="111" t="s">
        <v>69</v>
      </c>
      <c r="I214" s="261"/>
      <c r="J214" s="93"/>
      <c r="K214" s="93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5"/>
      <c r="AN214" s="61">
        <f t="shared" si="31"/>
        <v>0</v>
      </c>
      <c r="AO214" s="96"/>
      <c r="AP214" s="63">
        <f t="shared" si="32"/>
        <v>0</v>
      </c>
      <c r="AQ214" s="87"/>
      <c r="AR214" s="65">
        <f t="shared" si="33"/>
        <v>0</v>
      </c>
      <c r="AS214" s="65">
        <f t="shared" si="34"/>
        <v>0</v>
      </c>
      <c r="AT214" s="65">
        <f t="shared" si="35"/>
        <v>0</v>
      </c>
      <c r="AU214" s="65">
        <f t="shared" si="36"/>
        <v>0</v>
      </c>
      <c r="AV214" s="65">
        <f t="shared" si="37"/>
        <v>0</v>
      </c>
      <c r="AW214" s="65">
        <f t="shared" si="38"/>
        <v>0</v>
      </c>
      <c r="AX214" s="65">
        <f t="shared" si="39"/>
        <v>0</v>
      </c>
      <c r="AY214" s="66">
        <f t="shared" si="40"/>
        <v>0</v>
      </c>
      <c r="AZ214" s="113"/>
      <c r="BA214" s="113"/>
    </row>
    <row r="215" spans="1:56" s="77" customFormat="1" ht="24.75" customHeight="1" x14ac:dyDescent="0.25">
      <c r="A215" s="52"/>
      <c r="B215" s="74" t="s">
        <v>59</v>
      </c>
      <c r="C215" s="74" t="s">
        <v>60</v>
      </c>
      <c r="D215" s="75" t="s">
        <v>72</v>
      </c>
      <c r="E215" s="52" t="s">
        <v>335</v>
      </c>
      <c r="F215" s="71">
        <v>250000</v>
      </c>
      <c r="G215" s="44"/>
      <c r="H215" s="97" t="s">
        <v>7</v>
      </c>
      <c r="I215" s="259"/>
      <c r="J215" s="58"/>
      <c r="K215" s="58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107"/>
      <c r="AL215" s="107"/>
      <c r="AM215" s="108"/>
      <c r="AN215" s="61">
        <f t="shared" si="31"/>
        <v>0</v>
      </c>
      <c r="AO215" s="109"/>
      <c r="AP215" s="63">
        <f t="shared" si="32"/>
        <v>0</v>
      </c>
      <c r="AQ215" s="64"/>
      <c r="AR215" s="65">
        <f t="shared" si="33"/>
        <v>0</v>
      </c>
      <c r="AS215" s="65">
        <f t="shared" si="34"/>
        <v>0</v>
      </c>
      <c r="AT215" s="65">
        <f t="shared" si="35"/>
        <v>0</v>
      </c>
      <c r="AU215" s="65">
        <f t="shared" si="36"/>
        <v>0</v>
      </c>
      <c r="AV215" s="65">
        <f t="shared" si="37"/>
        <v>0</v>
      </c>
      <c r="AW215" s="65">
        <f t="shared" si="38"/>
        <v>0</v>
      </c>
      <c r="AX215" s="65">
        <f t="shared" si="39"/>
        <v>0</v>
      </c>
      <c r="AY215" s="66">
        <f t="shared" si="40"/>
        <v>0</v>
      </c>
      <c r="AZ215" s="76"/>
      <c r="BA215" s="76"/>
    </row>
    <row r="216" spans="1:56" s="77" customFormat="1" ht="24.75" customHeight="1" x14ac:dyDescent="0.25">
      <c r="A216" s="52"/>
      <c r="B216" s="74" t="s">
        <v>40</v>
      </c>
      <c r="C216" s="74" t="s">
        <v>40</v>
      </c>
      <c r="D216" s="75" t="s">
        <v>50</v>
      </c>
      <c r="E216" s="75" t="s">
        <v>336</v>
      </c>
      <c r="F216" s="71">
        <v>170000</v>
      </c>
      <c r="G216" s="44"/>
      <c r="H216" s="97" t="s">
        <v>7</v>
      </c>
      <c r="I216" s="259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60"/>
      <c r="AN216" s="61">
        <f t="shared" si="31"/>
        <v>0</v>
      </c>
      <c r="AO216" s="68"/>
      <c r="AP216" s="63">
        <f t="shared" si="32"/>
        <v>0</v>
      </c>
      <c r="AQ216" s="64"/>
      <c r="AR216" s="65">
        <f t="shared" si="33"/>
        <v>0</v>
      </c>
      <c r="AS216" s="65">
        <f t="shared" si="34"/>
        <v>0</v>
      </c>
      <c r="AT216" s="65">
        <f t="shared" si="35"/>
        <v>0</v>
      </c>
      <c r="AU216" s="65">
        <f t="shared" si="36"/>
        <v>0</v>
      </c>
      <c r="AV216" s="65">
        <f t="shared" si="37"/>
        <v>0</v>
      </c>
      <c r="AW216" s="65">
        <f t="shared" si="38"/>
        <v>0</v>
      </c>
      <c r="AX216" s="65">
        <f t="shared" si="39"/>
        <v>0</v>
      </c>
      <c r="AY216" s="66">
        <f t="shared" si="40"/>
        <v>0</v>
      </c>
      <c r="AZ216" s="151">
        <v>43073</v>
      </c>
      <c r="BA216" s="76"/>
    </row>
    <row r="217" spans="1:56" s="77" customFormat="1" ht="24.75" customHeight="1" x14ac:dyDescent="0.25">
      <c r="A217" s="52"/>
      <c r="B217" s="74" t="s">
        <v>59</v>
      </c>
      <c r="C217" s="74" t="s">
        <v>46</v>
      </c>
      <c r="D217" s="75" t="s">
        <v>167</v>
      </c>
      <c r="E217" s="52" t="s">
        <v>337</v>
      </c>
      <c r="F217" s="71">
        <v>250000</v>
      </c>
      <c r="G217" s="44"/>
      <c r="H217" s="97" t="s">
        <v>7</v>
      </c>
      <c r="I217" s="259"/>
      <c r="J217" s="58"/>
      <c r="K217" s="58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107"/>
      <c r="AL217" s="107"/>
      <c r="AM217" s="108"/>
      <c r="AN217" s="61">
        <f t="shared" si="31"/>
        <v>0</v>
      </c>
      <c r="AO217" s="109"/>
      <c r="AP217" s="63">
        <f t="shared" si="32"/>
        <v>0</v>
      </c>
      <c r="AQ217" s="64"/>
      <c r="AR217" s="65">
        <f t="shared" si="33"/>
        <v>0</v>
      </c>
      <c r="AS217" s="65">
        <f t="shared" si="34"/>
        <v>0</v>
      </c>
      <c r="AT217" s="65">
        <f t="shared" si="35"/>
        <v>0</v>
      </c>
      <c r="AU217" s="65">
        <f t="shared" si="36"/>
        <v>0</v>
      </c>
      <c r="AV217" s="65">
        <f t="shared" si="37"/>
        <v>0</v>
      </c>
      <c r="AW217" s="65">
        <f t="shared" si="38"/>
        <v>0</v>
      </c>
      <c r="AX217" s="65">
        <f t="shared" si="39"/>
        <v>0</v>
      </c>
      <c r="AY217" s="66">
        <f t="shared" si="40"/>
        <v>0</v>
      </c>
      <c r="AZ217" s="76"/>
      <c r="BA217" s="76"/>
    </row>
    <row r="218" spans="1:56" s="90" customFormat="1" ht="20.25" customHeight="1" x14ac:dyDescent="0.25">
      <c r="A218" s="80"/>
      <c r="B218" s="81" t="s">
        <v>86</v>
      </c>
      <c r="C218" s="81" t="s">
        <v>87</v>
      </c>
      <c r="D218" s="82" t="s">
        <v>61</v>
      </c>
      <c r="E218" s="80" t="s">
        <v>338</v>
      </c>
      <c r="F218" s="83">
        <v>400</v>
      </c>
      <c r="G218" s="134" t="s">
        <v>63</v>
      </c>
      <c r="H218" s="111" t="s">
        <v>165</v>
      </c>
      <c r="I218" s="260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2"/>
      <c r="AN218" s="61">
        <f t="shared" si="31"/>
        <v>0</v>
      </c>
      <c r="AO218" s="86"/>
      <c r="AP218" s="63">
        <f t="shared" si="32"/>
        <v>0</v>
      </c>
      <c r="AQ218" s="145"/>
      <c r="AR218" s="65">
        <f t="shared" si="33"/>
        <v>0</v>
      </c>
      <c r="AS218" s="65">
        <f t="shared" si="34"/>
        <v>0</v>
      </c>
      <c r="AT218" s="65">
        <f t="shared" si="35"/>
        <v>0</v>
      </c>
      <c r="AU218" s="65">
        <f t="shared" si="36"/>
        <v>0</v>
      </c>
      <c r="AV218" s="65">
        <f t="shared" si="37"/>
        <v>0</v>
      </c>
      <c r="AW218" s="65">
        <f t="shared" si="38"/>
        <v>0</v>
      </c>
      <c r="AX218" s="65">
        <f t="shared" si="39"/>
        <v>0</v>
      </c>
      <c r="AY218" s="66">
        <f t="shared" si="40"/>
        <v>0</v>
      </c>
      <c r="AZ218" s="113"/>
      <c r="BA218" s="113"/>
    </row>
    <row r="219" spans="1:56" s="90" customFormat="1" ht="20.25" customHeight="1" x14ac:dyDescent="0.25">
      <c r="A219" s="80"/>
      <c r="B219" s="81" t="s">
        <v>86</v>
      </c>
      <c r="C219" s="81" t="s">
        <v>87</v>
      </c>
      <c r="D219" s="82" t="s">
        <v>61</v>
      </c>
      <c r="E219" s="80" t="s">
        <v>338</v>
      </c>
      <c r="F219" s="83">
        <v>400</v>
      </c>
      <c r="G219" s="134" t="s">
        <v>66</v>
      </c>
      <c r="H219" s="111" t="s">
        <v>165</v>
      </c>
      <c r="I219" s="260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2"/>
      <c r="AN219" s="61">
        <f t="shared" si="31"/>
        <v>0</v>
      </c>
      <c r="AO219" s="86"/>
      <c r="AP219" s="63">
        <f t="shared" si="32"/>
        <v>0</v>
      </c>
      <c r="AQ219" s="145"/>
      <c r="AR219" s="65">
        <f t="shared" si="33"/>
        <v>0</v>
      </c>
      <c r="AS219" s="65">
        <f t="shared" si="34"/>
        <v>0</v>
      </c>
      <c r="AT219" s="65">
        <f t="shared" si="35"/>
        <v>0</v>
      </c>
      <c r="AU219" s="65">
        <f t="shared" si="36"/>
        <v>0</v>
      </c>
      <c r="AV219" s="65">
        <f t="shared" si="37"/>
        <v>0</v>
      </c>
      <c r="AW219" s="65">
        <f t="shared" si="38"/>
        <v>0</v>
      </c>
      <c r="AX219" s="65">
        <f t="shared" si="39"/>
        <v>0</v>
      </c>
      <c r="AY219" s="66">
        <f t="shared" si="40"/>
        <v>0</v>
      </c>
      <c r="AZ219" s="113"/>
      <c r="BA219" s="113"/>
    </row>
    <row r="220" spans="1:56" s="77" customFormat="1" ht="24.75" customHeight="1" x14ac:dyDescent="0.2">
      <c r="A220" s="52"/>
      <c r="B220" s="74" t="s">
        <v>59</v>
      </c>
      <c r="C220" s="74" t="s">
        <v>46</v>
      </c>
      <c r="D220" s="75" t="s">
        <v>339</v>
      </c>
      <c r="E220" s="52" t="s">
        <v>340</v>
      </c>
      <c r="F220" s="71">
        <v>240000</v>
      </c>
      <c r="G220" s="119"/>
      <c r="H220" s="142" t="s">
        <v>7</v>
      </c>
      <c r="I220" s="262"/>
      <c r="J220" s="98"/>
      <c r="K220" s="58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107"/>
      <c r="AL220" s="107"/>
      <c r="AM220" s="108"/>
      <c r="AN220" s="61">
        <f t="shared" si="31"/>
        <v>0</v>
      </c>
      <c r="AO220" s="109"/>
      <c r="AP220" s="63">
        <f t="shared" si="32"/>
        <v>0</v>
      </c>
      <c r="AQ220" s="64"/>
      <c r="AR220" s="65">
        <f t="shared" si="33"/>
        <v>0</v>
      </c>
      <c r="AS220" s="65">
        <f t="shared" si="34"/>
        <v>0</v>
      </c>
      <c r="AT220" s="65">
        <f t="shared" si="35"/>
        <v>0</v>
      </c>
      <c r="AU220" s="65">
        <f t="shared" si="36"/>
        <v>0</v>
      </c>
      <c r="AV220" s="65">
        <f t="shared" si="37"/>
        <v>0</v>
      </c>
      <c r="AW220" s="65">
        <f t="shared" si="38"/>
        <v>0</v>
      </c>
      <c r="AX220" s="65">
        <f t="shared" si="39"/>
        <v>0</v>
      </c>
      <c r="AY220" s="66">
        <f t="shared" si="40"/>
        <v>0</v>
      </c>
      <c r="AZ220" s="146"/>
      <c r="BA220" s="146"/>
      <c r="BB220" s="133"/>
      <c r="BC220" s="133"/>
      <c r="BD220" s="133"/>
    </row>
    <row r="221" spans="1:56" s="77" customFormat="1" ht="24.75" customHeight="1" x14ac:dyDescent="0.25">
      <c r="A221" s="52"/>
      <c r="B221" s="75" t="s">
        <v>40</v>
      </c>
      <c r="C221" s="74" t="s">
        <v>107</v>
      </c>
      <c r="D221" s="75" t="s">
        <v>67</v>
      </c>
      <c r="E221" s="128" t="s">
        <v>341</v>
      </c>
      <c r="F221" s="79">
        <v>185000</v>
      </c>
      <c r="G221" s="119"/>
      <c r="H221" s="142" t="s">
        <v>7</v>
      </c>
      <c r="I221" s="259"/>
      <c r="J221" s="58"/>
      <c r="K221" s="58"/>
      <c r="L221" s="58"/>
      <c r="M221" s="58"/>
      <c r="N221" s="58"/>
      <c r="O221" s="58"/>
      <c r="P221" s="58"/>
      <c r="Q221" s="58"/>
      <c r="R221" s="58"/>
      <c r="S221" s="59"/>
      <c r="T221" s="59"/>
      <c r="U221" s="59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60"/>
      <c r="AN221" s="61">
        <f t="shared" si="31"/>
        <v>0</v>
      </c>
      <c r="AO221" s="62"/>
      <c r="AP221" s="63">
        <f t="shared" si="32"/>
        <v>0</v>
      </c>
      <c r="AQ221" s="64"/>
      <c r="AR221" s="65">
        <f t="shared" si="33"/>
        <v>0</v>
      </c>
      <c r="AS221" s="65">
        <f t="shared" si="34"/>
        <v>0</v>
      </c>
      <c r="AT221" s="65">
        <f t="shared" si="35"/>
        <v>0</v>
      </c>
      <c r="AU221" s="65">
        <f t="shared" si="36"/>
        <v>0</v>
      </c>
      <c r="AV221" s="65">
        <f t="shared" si="37"/>
        <v>0</v>
      </c>
      <c r="AW221" s="65">
        <f t="shared" si="38"/>
        <v>0</v>
      </c>
      <c r="AX221" s="65">
        <f t="shared" si="39"/>
        <v>0</v>
      </c>
      <c r="AY221" s="66">
        <f t="shared" si="40"/>
        <v>0</v>
      </c>
      <c r="AZ221" s="76"/>
      <c r="BA221" s="76"/>
    </row>
    <row r="222" spans="1:56" s="90" customFormat="1" ht="24.75" customHeight="1" x14ac:dyDescent="0.2">
      <c r="A222" s="232"/>
      <c r="B222" s="81" t="s">
        <v>59</v>
      </c>
      <c r="C222" s="81" t="s">
        <v>60</v>
      </c>
      <c r="D222" s="82" t="s">
        <v>67</v>
      </c>
      <c r="E222" s="80" t="s">
        <v>342</v>
      </c>
      <c r="F222" s="83">
        <v>480</v>
      </c>
      <c r="G222" s="84" t="s">
        <v>63</v>
      </c>
      <c r="H222" s="85" t="s">
        <v>64</v>
      </c>
      <c r="I222" s="260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2"/>
      <c r="AN222" s="61">
        <f t="shared" si="31"/>
        <v>0</v>
      </c>
      <c r="AO222" s="86"/>
      <c r="AP222" s="63">
        <f t="shared" si="32"/>
        <v>0</v>
      </c>
      <c r="AQ222" s="87"/>
      <c r="AR222" s="65">
        <f t="shared" si="33"/>
        <v>0</v>
      </c>
      <c r="AS222" s="65">
        <f t="shared" si="34"/>
        <v>0</v>
      </c>
      <c r="AT222" s="65">
        <f t="shared" si="35"/>
        <v>0</v>
      </c>
      <c r="AU222" s="65">
        <f t="shared" si="36"/>
        <v>0</v>
      </c>
      <c r="AV222" s="65">
        <f t="shared" si="37"/>
        <v>0</v>
      </c>
      <c r="AW222" s="65">
        <f t="shared" si="38"/>
        <v>0</v>
      </c>
      <c r="AX222" s="65">
        <f t="shared" si="39"/>
        <v>0</v>
      </c>
      <c r="AY222" s="66">
        <f t="shared" si="40"/>
        <v>0</v>
      </c>
      <c r="AZ222" s="88"/>
      <c r="BA222" s="88"/>
      <c r="BB222" s="89"/>
      <c r="BC222" s="89"/>
      <c r="BD222" s="89"/>
    </row>
    <row r="223" spans="1:56" s="90" customFormat="1" ht="24.75" customHeight="1" x14ac:dyDescent="0.2">
      <c r="A223" s="232"/>
      <c r="B223" s="81" t="s">
        <v>59</v>
      </c>
      <c r="C223" s="81" t="s">
        <v>60</v>
      </c>
      <c r="D223" s="82" t="s">
        <v>67</v>
      </c>
      <c r="E223" s="80" t="s">
        <v>342</v>
      </c>
      <c r="F223" s="83">
        <v>480</v>
      </c>
      <c r="G223" s="84" t="s">
        <v>66</v>
      </c>
      <c r="H223" s="85" t="s">
        <v>64</v>
      </c>
      <c r="I223" s="260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2"/>
      <c r="AN223" s="61">
        <f t="shared" si="31"/>
        <v>0</v>
      </c>
      <c r="AO223" s="86"/>
      <c r="AP223" s="63">
        <f t="shared" si="32"/>
        <v>0</v>
      </c>
      <c r="AQ223" s="87"/>
      <c r="AR223" s="65">
        <f t="shared" si="33"/>
        <v>0</v>
      </c>
      <c r="AS223" s="65">
        <f t="shared" si="34"/>
        <v>0</v>
      </c>
      <c r="AT223" s="65">
        <f t="shared" si="35"/>
        <v>0</v>
      </c>
      <c r="AU223" s="65">
        <f t="shared" si="36"/>
        <v>0</v>
      </c>
      <c r="AV223" s="65">
        <f t="shared" si="37"/>
        <v>0</v>
      </c>
      <c r="AW223" s="65">
        <f t="shared" si="38"/>
        <v>0</v>
      </c>
      <c r="AX223" s="65">
        <f t="shared" si="39"/>
        <v>0</v>
      </c>
      <c r="AY223" s="66">
        <f t="shared" si="40"/>
        <v>0</v>
      </c>
      <c r="AZ223" s="88"/>
      <c r="BA223" s="88"/>
      <c r="BB223" s="89"/>
      <c r="BC223" s="89"/>
      <c r="BD223" s="89"/>
    </row>
    <row r="224" spans="1:56" s="90" customFormat="1" ht="24.75" customHeight="1" x14ac:dyDescent="0.25">
      <c r="A224" s="232"/>
      <c r="B224" s="82" t="s">
        <v>343</v>
      </c>
      <c r="C224" s="81" t="s">
        <v>46</v>
      </c>
      <c r="D224" s="82" t="s">
        <v>90</v>
      </c>
      <c r="E224" s="80" t="s">
        <v>344</v>
      </c>
      <c r="F224" s="83">
        <v>300</v>
      </c>
      <c r="G224" s="84" t="s">
        <v>63</v>
      </c>
      <c r="H224" s="111" t="s">
        <v>234</v>
      </c>
      <c r="I224" s="265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123"/>
      <c r="AK224" s="93"/>
      <c r="AL224" s="93"/>
      <c r="AM224" s="95"/>
      <c r="AN224" s="61">
        <f t="shared" si="31"/>
        <v>0</v>
      </c>
      <c r="AO224" s="144"/>
      <c r="AP224" s="63">
        <f t="shared" si="32"/>
        <v>0</v>
      </c>
      <c r="AQ224" s="87"/>
      <c r="AR224" s="65">
        <f t="shared" si="33"/>
        <v>0</v>
      </c>
      <c r="AS224" s="65">
        <f t="shared" si="34"/>
        <v>0</v>
      </c>
      <c r="AT224" s="65">
        <f t="shared" si="35"/>
        <v>0</v>
      </c>
      <c r="AU224" s="65">
        <f t="shared" si="36"/>
        <v>0</v>
      </c>
      <c r="AV224" s="65">
        <f t="shared" si="37"/>
        <v>0</v>
      </c>
      <c r="AW224" s="65">
        <f t="shared" si="38"/>
        <v>0</v>
      </c>
      <c r="AX224" s="65">
        <f t="shared" si="39"/>
        <v>0</v>
      </c>
      <c r="AY224" s="66">
        <f t="shared" si="40"/>
        <v>0</v>
      </c>
      <c r="AZ224" s="113"/>
      <c r="BA224" s="113"/>
    </row>
    <row r="225" spans="1:56" s="90" customFormat="1" ht="24.75" customHeight="1" x14ac:dyDescent="0.25">
      <c r="A225" s="232"/>
      <c r="B225" s="82" t="s">
        <v>343</v>
      </c>
      <c r="C225" s="81" t="s">
        <v>46</v>
      </c>
      <c r="D225" s="82" t="s">
        <v>90</v>
      </c>
      <c r="E225" s="80" t="s">
        <v>344</v>
      </c>
      <c r="F225" s="83">
        <v>300</v>
      </c>
      <c r="G225" s="84" t="s">
        <v>66</v>
      </c>
      <c r="H225" s="111" t="s">
        <v>234</v>
      </c>
      <c r="I225" s="265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123"/>
      <c r="AK225" s="93"/>
      <c r="AL225" s="93"/>
      <c r="AM225" s="95"/>
      <c r="AN225" s="61">
        <f t="shared" si="31"/>
        <v>0</v>
      </c>
      <c r="AO225" s="96"/>
      <c r="AP225" s="63">
        <f t="shared" si="32"/>
        <v>0</v>
      </c>
      <c r="AQ225" s="87"/>
      <c r="AR225" s="65">
        <f t="shared" si="33"/>
        <v>0</v>
      </c>
      <c r="AS225" s="65">
        <f t="shared" si="34"/>
        <v>0</v>
      </c>
      <c r="AT225" s="65">
        <f t="shared" si="35"/>
        <v>0</v>
      </c>
      <c r="AU225" s="65">
        <f t="shared" si="36"/>
        <v>0</v>
      </c>
      <c r="AV225" s="65">
        <f t="shared" si="37"/>
        <v>0</v>
      </c>
      <c r="AW225" s="65">
        <f t="shared" si="38"/>
        <v>0</v>
      </c>
      <c r="AX225" s="65">
        <f t="shared" si="39"/>
        <v>0</v>
      </c>
      <c r="AY225" s="66">
        <f t="shared" si="40"/>
        <v>0</v>
      </c>
      <c r="AZ225" s="113"/>
      <c r="BA225" s="113"/>
    </row>
    <row r="226" spans="1:56" s="90" customFormat="1" ht="24.75" customHeight="1" x14ac:dyDescent="0.25">
      <c r="A226" s="80"/>
      <c r="B226" s="81" t="s">
        <v>345</v>
      </c>
      <c r="C226" s="74" t="s">
        <v>74</v>
      </c>
      <c r="D226" s="82" t="s">
        <v>61</v>
      </c>
      <c r="E226" s="80" t="s">
        <v>346</v>
      </c>
      <c r="F226" s="83">
        <v>480</v>
      </c>
      <c r="G226" s="84" t="s">
        <v>63</v>
      </c>
      <c r="H226" s="111" t="s">
        <v>64</v>
      </c>
      <c r="I226" s="261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5"/>
      <c r="AN226" s="61">
        <f t="shared" si="31"/>
        <v>0</v>
      </c>
      <c r="AO226" s="144"/>
      <c r="AP226" s="63">
        <f t="shared" si="32"/>
        <v>0</v>
      </c>
      <c r="AQ226" s="87"/>
      <c r="AR226" s="65">
        <f t="shared" si="33"/>
        <v>0</v>
      </c>
      <c r="AS226" s="65">
        <f t="shared" si="34"/>
        <v>0</v>
      </c>
      <c r="AT226" s="65">
        <f t="shared" si="35"/>
        <v>0</v>
      </c>
      <c r="AU226" s="65">
        <f t="shared" si="36"/>
        <v>0</v>
      </c>
      <c r="AV226" s="65">
        <f t="shared" si="37"/>
        <v>0</v>
      </c>
      <c r="AW226" s="65">
        <f t="shared" si="38"/>
        <v>0</v>
      </c>
      <c r="AX226" s="65">
        <f t="shared" si="39"/>
        <v>0</v>
      </c>
      <c r="AY226" s="66">
        <f t="shared" si="40"/>
        <v>0</v>
      </c>
      <c r="AZ226" s="113"/>
      <c r="BA226" s="113"/>
    </row>
    <row r="227" spans="1:56" s="90" customFormat="1" ht="24.75" customHeight="1" x14ac:dyDescent="0.25">
      <c r="A227" s="80"/>
      <c r="B227" s="81" t="s">
        <v>345</v>
      </c>
      <c r="C227" s="74" t="s">
        <v>74</v>
      </c>
      <c r="D227" s="82" t="s">
        <v>61</v>
      </c>
      <c r="E227" s="80" t="s">
        <v>346</v>
      </c>
      <c r="F227" s="83">
        <v>480</v>
      </c>
      <c r="G227" s="84" t="s">
        <v>66</v>
      </c>
      <c r="H227" s="111" t="s">
        <v>64</v>
      </c>
      <c r="I227" s="261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5"/>
      <c r="AN227" s="61">
        <f t="shared" si="31"/>
        <v>0</v>
      </c>
      <c r="AO227" s="96"/>
      <c r="AP227" s="63">
        <f t="shared" si="32"/>
        <v>0</v>
      </c>
      <c r="AQ227" s="87"/>
      <c r="AR227" s="65">
        <f t="shared" si="33"/>
        <v>0</v>
      </c>
      <c r="AS227" s="65">
        <f t="shared" si="34"/>
        <v>0</v>
      </c>
      <c r="AT227" s="65">
        <f t="shared" si="35"/>
        <v>0</v>
      </c>
      <c r="AU227" s="65">
        <f t="shared" si="36"/>
        <v>0</v>
      </c>
      <c r="AV227" s="65">
        <f t="shared" si="37"/>
        <v>0</v>
      </c>
      <c r="AW227" s="65">
        <f t="shared" si="38"/>
        <v>0</v>
      </c>
      <c r="AX227" s="65">
        <f t="shared" si="39"/>
        <v>0</v>
      </c>
      <c r="AY227" s="66">
        <f t="shared" si="40"/>
        <v>0</v>
      </c>
      <c r="AZ227" s="113"/>
      <c r="BA227" s="113"/>
    </row>
    <row r="228" spans="1:56" s="90" customFormat="1" ht="24.75" customHeight="1" x14ac:dyDescent="0.25">
      <c r="A228" s="80"/>
      <c r="B228" s="81" t="s">
        <v>86</v>
      </c>
      <c r="C228" s="81" t="s">
        <v>87</v>
      </c>
      <c r="D228" s="82" t="s">
        <v>67</v>
      </c>
      <c r="E228" s="80" t="s">
        <v>347</v>
      </c>
      <c r="F228" s="83">
        <v>400</v>
      </c>
      <c r="G228" s="84" t="s">
        <v>63</v>
      </c>
      <c r="H228" s="111" t="s">
        <v>69</v>
      </c>
      <c r="I228" s="260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2"/>
      <c r="AN228" s="61">
        <f t="shared" si="31"/>
        <v>0</v>
      </c>
      <c r="AO228" s="96"/>
      <c r="AP228" s="63">
        <f t="shared" si="32"/>
        <v>0</v>
      </c>
      <c r="AQ228" s="87"/>
      <c r="AR228" s="65">
        <f t="shared" si="33"/>
        <v>0</v>
      </c>
      <c r="AS228" s="65">
        <f t="shared" si="34"/>
        <v>0</v>
      </c>
      <c r="AT228" s="65">
        <f t="shared" si="35"/>
        <v>0</v>
      </c>
      <c r="AU228" s="65">
        <f t="shared" si="36"/>
        <v>0</v>
      </c>
      <c r="AV228" s="65">
        <f t="shared" si="37"/>
        <v>0</v>
      </c>
      <c r="AW228" s="65">
        <f t="shared" si="38"/>
        <v>0</v>
      </c>
      <c r="AX228" s="65">
        <f t="shared" si="39"/>
        <v>0</v>
      </c>
      <c r="AY228" s="66">
        <f t="shared" si="40"/>
        <v>0</v>
      </c>
      <c r="AZ228" s="113"/>
      <c r="BA228" s="113"/>
    </row>
    <row r="229" spans="1:56" s="90" customFormat="1" ht="24.75" customHeight="1" x14ac:dyDescent="0.25">
      <c r="A229" s="80"/>
      <c r="B229" s="81" t="s">
        <v>86</v>
      </c>
      <c r="C229" s="81" t="s">
        <v>87</v>
      </c>
      <c r="D229" s="82" t="s">
        <v>67</v>
      </c>
      <c r="E229" s="80" t="s">
        <v>347</v>
      </c>
      <c r="F229" s="83">
        <v>400</v>
      </c>
      <c r="G229" s="84" t="s">
        <v>66</v>
      </c>
      <c r="H229" s="111" t="s">
        <v>69</v>
      </c>
      <c r="I229" s="260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2"/>
      <c r="AN229" s="61">
        <f t="shared" si="31"/>
        <v>0</v>
      </c>
      <c r="AO229" s="96"/>
      <c r="AP229" s="63">
        <f t="shared" si="32"/>
        <v>0</v>
      </c>
      <c r="AQ229" s="87"/>
      <c r="AR229" s="65">
        <f t="shared" si="33"/>
        <v>0</v>
      </c>
      <c r="AS229" s="65">
        <f t="shared" si="34"/>
        <v>0</v>
      </c>
      <c r="AT229" s="65">
        <f t="shared" si="35"/>
        <v>0</v>
      </c>
      <c r="AU229" s="65">
        <f t="shared" si="36"/>
        <v>0</v>
      </c>
      <c r="AV229" s="65">
        <f t="shared" si="37"/>
        <v>0</v>
      </c>
      <c r="AW229" s="65">
        <f t="shared" si="38"/>
        <v>0</v>
      </c>
      <c r="AX229" s="65">
        <f t="shared" si="39"/>
        <v>0</v>
      </c>
      <c r="AY229" s="66">
        <f t="shared" si="40"/>
        <v>0</v>
      </c>
      <c r="AZ229" s="113"/>
      <c r="BA229" s="113"/>
    </row>
    <row r="230" spans="1:56" s="77" customFormat="1" ht="24.75" customHeight="1" x14ac:dyDescent="0.25">
      <c r="A230" s="52"/>
      <c r="B230" s="74" t="s">
        <v>59</v>
      </c>
      <c r="C230" s="74" t="s">
        <v>60</v>
      </c>
      <c r="D230" s="75" t="s">
        <v>111</v>
      </c>
      <c r="E230" s="52" t="s">
        <v>348</v>
      </c>
      <c r="F230" s="71">
        <v>69000</v>
      </c>
      <c r="G230" s="119"/>
      <c r="H230" s="97" t="s">
        <v>126</v>
      </c>
      <c r="I230" s="262"/>
      <c r="J230" s="98"/>
      <c r="K230" s="58"/>
      <c r="L230" s="58"/>
      <c r="M230" s="58"/>
      <c r="N230" s="58"/>
      <c r="O230" s="58"/>
      <c r="P230" s="58"/>
      <c r="Q230" s="58"/>
      <c r="R230" s="58"/>
      <c r="S230" s="59"/>
      <c r="T230" s="59"/>
      <c r="U230" s="58"/>
      <c r="V230" s="59"/>
      <c r="W230" s="59"/>
      <c r="X230" s="59"/>
      <c r="Y230" s="59"/>
      <c r="Z230" s="59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60"/>
      <c r="AN230" s="61">
        <f t="shared" si="31"/>
        <v>0</v>
      </c>
      <c r="AO230" s="62"/>
      <c r="AP230" s="63">
        <f t="shared" si="32"/>
        <v>0</v>
      </c>
      <c r="AQ230" s="64"/>
      <c r="AR230" s="65">
        <f t="shared" si="33"/>
        <v>0</v>
      </c>
      <c r="AS230" s="65">
        <f t="shared" si="34"/>
        <v>0</v>
      </c>
      <c r="AT230" s="65">
        <f t="shared" si="35"/>
        <v>0</v>
      </c>
      <c r="AU230" s="65">
        <f t="shared" si="36"/>
        <v>0</v>
      </c>
      <c r="AV230" s="65">
        <f t="shared" si="37"/>
        <v>0</v>
      </c>
      <c r="AW230" s="65">
        <f t="shared" si="38"/>
        <v>0</v>
      </c>
      <c r="AX230" s="65">
        <f t="shared" si="39"/>
        <v>0</v>
      </c>
      <c r="AY230" s="66">
        <f t="shared" si="40"/>
        <v>0</v>
      </c>
      <c r="AZ230" s="76"/>
      <c r="BA230" s="76"/>
    </row>
    <row r="231" spans="1:56" s="90" customFormat="1" ht="24.75" customHeight="1" x14ac:dyDescent="0.25">
      <c r="A231" s="80"/>
      <c r="B231" s="81" t="s">
        <v>345</v>
      </c>
      <c r="C231" s="74" t="s">
        <v>74</v>
      </c>
      <c r="D231" s="82" t="s">
        <v>61</v>
      </c>
      <c r="E231" s="80" t="s">
        <v>349</v>
      </c>
      <c r="F231" s="83">
        <v>480</v>
      </c>
      <c r="G231" s="84" t="s">
        <v>63</v>
      </c>
      <c r="H231" s="111" t="s">
        <v>165</v>
      </c>
      <c r="I231" s="266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  <c r="AA231" s="123"/>
      <c r="AB231" s="123"/>
      <c r="AC231" s="123"/>
      <c r="AD231" s="123"/>
      <c r="AE231" s="123"/>
      <c r="AF231" s="123"/>
      <c r="AG231" s="123"/>
      <c r="AH231" s="123"/>
      <c r="AI231" s="123"/>
      <c r="AJ231" s="123"/>
      <c r="AK231" s="123"/>
      <c r="AL231" s="123"/>
      <c r="AM231" s="143"/>
      <c r="AN231" s="61">
        <f t="shared" si="31"/>
        <v>0</v>
      </c>
      <c r="AO231" s="144"/>
      <c r="AP231" s="63">
        <f t="shared" si="32"/>
        <v>0</v>
      </c>
      <c r="AQ231" s="145"/>
      <c r="AR231" s="65">
        <f t="shared" si="33"/>
        <v>0</v>
      </c>
      <c r="AS231" s="65">
        <f t="shared" si="34"/>
        <v>0</v>
      </c>
      <c r="AT231" s="65">
        <f t="shared" si="35"/>
        <v>0</v>
      </c>
      <c r="AU231" s="65">
        <f t="shared" si="36"/>
        <v>0</v>
      </c>
      <c r="AV231" s="65">
        <f t="shared" si="37"/>
        <v>0</v>
      </c>
      <c r="AW231" s="65">
        <f t="shared" si="38"/>
        <v>0</v>
      </c>
      <c r="AX231" s="65">
        <f t="shared" si="39"/>
        <v>0</v>
      </c>
      <c r="AY231" s="66">
        <f t="shared" si="40"/>
        <v>0</v>
      </c>
      <c r="AZ231" s="113"/>
      <c r="BA231" s="113"/>
    </row>
    <row r="232" spans="1:56" s="90" customFormat="1" ht="24.75" customHeight="1" x14ac:dyDescent="0.25">
      <c r="A232" s="80"/>
      <c r="B232" s="81" t="s">
        <v>345</v>
      </c>
      <c r="C232" s="74" t="s">
        <v>74</v>
      </c>
      <c r="D232" s="82" t="s">
        <v>61</v>
      </c>
      <c r="E232" s="80" t="s">
        <v>349</v>
      </c>
      <c r="F232" s="83">
        <v>480</v>
      </c>
      <c r="G232" s="84" t="s">
        <v>66</v>
      </c>
      <c r="H232" s="111" t="s">
        <v>165</v>
      </c>
      <c r="I232" s="266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  <c r="AA232" s="123"/>
      <c r="AB232" s="123"/>
      <c r="AC232" s="123"/>
      <c r="AD232" s="123"/>
      <c r="AE232" s="123"/>
      <c r="AF232" s="123"/>
      <c r="AG232" s="123"/>
      <c r="AH232" s="123"/>
      <c r="AI232" s="123"/>
      <c r="AJ232" s="123"/>
      <c r="AK232" s="123"/>
      <c r="AL232" s="123"/>
      <c r="AM232" s="143"/>
      <c r="AN232" s="61">
        <f t="shared" si="31"/>
        <v>0</v>
      </c>
      <c r="AO232" s="96"/>
      <c r="AP232" s="63">
        <f t="shared" si="32"/>
        <v>0</v>
      </c>
      <c r="AQ232" s="145"/>
      <c r="AR232" s="65">
        <f t="shared" si="33"/>
        <v>0</v>
      </c>
      <c r="AS232" s="65">
        <f t="shared" si="34"/>
        <v>0</v>
      </c>
      <c r="AT232" s="65">
        <f t="shared" si="35"/>
        <v>0</v>
      </c>
      <c r="AU232" s="65">
        <f t="shared" si="36"/>
        <v>0</v>
      </c>
      <c r="AV232" s="65">
        <f t="shared" si="37"/>
        <v>0</v>
      </c>
      <c r="AW232" s="65">
        <f t="shared" si="38"/>
        <v>0</v>
      </c>
      <c r="AX232" s="65">
        <f t="shared" si="39"/>
        <v>0</v>
      </c>
      <c r="AY232" s="66">
        <f t="shared" si="40"/>
        <v>0</v>
      </c>
      <c r="AZ232" s="113"/>
      <c r="BA232" s="113"/>
    </row>
    <row r="233" spans="1:56" s="77" customFormat="1" ht="24.75" customHeight="1" x14ac:dyDescent="0.25">
      <c r="A233" s="52"/>
      <c r="B233" s="74" t="s">
        <v>70</v>
      </c>
      <c r="C233" s="52" t="s">
        <v>71</v>
      </c>
      <c r="D233" s="75" t="s">
        <v>57</v>
      </c>
      <c r="E233" s="52" t="s">
        <v>350</v>
      </c>
      <c r="F233" s="79">
        <v>48000</v>
      </c>
      <c r="G233" s="44"/>
      <c r="H233" s="97" t="s">
        <v>7</v>
      </c>
      <c r="I233" s="262"/>
      <c r="J233" s="98"/>
      <c r="K233" s="58"/>
      <c r="L233" s="58"/>
      <c r="M233" s="58"/>
      <c r="N233" s="58"/>
      <c r="O233" s="58"/>
      <c r="P233" s="58"/>
      <c r="Q233" s="58"/>
      <c r="R233" s="58"/>
      <c r="S233" s="59"/>
      <c r="T233" s="59"/>
      <c r="U233" s="58"/>
      <c r="V233" s="59"/>
      <c r="W233" s="59"/>
      <c r="X233" s="59"/>
      <c r="Y233" s="59"/>
      <c r="Z233" s="59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60"/>
      <c r="AN233" s="61">
        <f t="shared" si="31"/>
        <v>0</v>
      </c>
      <c r="AO233" s="62"/>
      <c r="AP233" s="63">
        <f t="shared" si="32"/>
        <v>0</v>
      </c>
      <c r="AQ233" s="64"/>
      <c r="AR233" s="65">
        <f t="shared" si="33"/>
        <v>0</v>
      </c>
      <c r="AS233" s="65">
        <f t="shared" si="34"/>
        <v>0</v>
      </c>
      <c r="AT233" s="65">
        <f t="shared" si="35"/>
        <v>0</v>
      </c>
      <c r="AU233" s="65">
        <f t="shared" si="36"/>
        <v>0</v>
      </c>
      <c r="AV233" s="65">
        <f t="shared" si="37"/>
        <v>0</v>
      </c>
      <c r="AW233" s="65">
        <f t="shared" si="38"/>
        <v>0</v>
      </c>
      <c r="AX233" s="65">
        <f t="shared" si="39"/>
        <v>0</v>
      </c>
      <c r="AY233" s="66">
        <f t="shared" si="40"/>
        <v>0</v>
      </c>
      <c r="AZ233" s="76"/>
      <c r="BA233" s="76"/>
    </row>
    <row r="234" spans="1:56" s="77" customFormat="1" ht="24.75" customHeight="1" x14ac:dyDescent="0.2">
      <c r="A234" s="52"/>
      <c r="B234" s="74" t="s">
        <v>55</v>
      </c>
      <c r="C234" s="74" t="s">
        <v>56</v>
      </c>
      <c r="D234" s="75" t="s">
        <v>124</v>
      </c>
      <c r="E234" s="52" t="s">
        <v>351</v>
      </c>
      <c r="F234" s="79">
        <v>53800</v>
      </c>
      <c r="G234" s="44"/>
      <c r="H234" s="97" t="s">
        <v>126</v>
      </c>
      <c r="I234" s="259"/>
      <c r="J234" s="58"/>
      <c r="K234" s="5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98"/>
      <c r="AG234" s="98"/>
      <c r="AH234" s="98"/>
      <c r="AI234" s="98"/>
      <c r="AJ234" s="58"/>
      <c r="AK234" s="58"/>
      <c r="AL234" s="58"/>
      <c r="AM234" s="60"/>
      <c r="AN234" s="61">
        <f t="shared" si="31"/>
        <v>0</v>
      </c>
      <c r="AO234" s="68"/>
      <c r="AP234" s="63">
        <f t="shared" si="32"/>
        <v>0</v>
      </c>
      <c r="AQ234" s="64"/>
      <c r="AR234" s="65">
        <f t="shared" si="33"/>
        <v>0</v>
      </c>
      <c r="AS234" s="65">
        <f t="shared" si="34"/>
        <v>0</v>
      </c>
      <c r="AT234" s="65">
        <f t="shared" si="35"/>
        <v>0</v>
      </c>
      <c r="AU234" s="65">
        <f t="shared" si="36"/>
        <v>0</v>
      </c>
      <c r="AV234" s="65">
        <f t="shared" si="37"/>
        <v>0</v>
      </c>
      <c r="AW234" s="65">
        <f t="shared" si="38"/>
        <v>0</v>
      </c>
      <c r="AX234" s="65">
        <f t="shared" si="39"/>
        <v>0</v>
      </c>
      <c r="AY234" s="66">
        <f t="shared" si="40"/>
        <v>0</v>
      </c>
      <c r="AZ234" s="174"/>
      <c r="BA234" s="76"/>
    </row>
    <row r="235" spans="1:56" s="90" customFormat="1" ht="24.75" customHeight="1" x14ac:dyDescent="0.25">
      <c r="A235" s="80"/>
      <c r="B235" s="82" t="s">
        <v>83</v>
      </c>
      <c r="C235" s="81" t="s">
        <v>46</v>
      </c>
      <c r="D235" s="82" t="s">
        <v>67</v>
      </c>
      <c r="E235" s="80" t="s">
        <v>352</v>
      </c>
      <c r="F235" s="83">
        <v>480</v>
      </c>
      <c r="G235" s="84" t="s">
        <v>63</v>
      </c>
      <c r="H235" s="111" t="s">
        <v>165</v>
      </c>
      <c r="I235" s="260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  <c r="AM235" s="92"/>
      <c r="AN235" s="61">
        <f t="shared" si="31"/>
        <v>0</v>
      </c>
      <c r="AO235" s="86"/>
      <c r="AP235" s="63">
        <f t="shared" si="32"/>
        <v>0</v>
      </c>
      <c r="AQ235" s="145"/>
      <c r="AR235" s="65">
        <f t="shared" si="33"/>
        <v>0</v>
      </c>
      <c r="AS235" s="65">
        <f t="shared" si="34"/>
        <v>0</v>
      </c>
      <c r="AT235" s="65">
        <f t="shared" si="35"/>
        <v>0</v>
      </c>
      <c r="AU235" s="65">
        <f t="shared" si="36"/>
        <v>0</v>
      </c>
      <c r="AV235" s="65">
        <f t="shared" si="37"/>
        <v>0</v>
      </c>
      <c r="AW235" s="65">
        <f t="shared" si="38"/>
        <v>0</v>
      </c>
      <c r="AX235" s="65">
        <f t="shared" si="39"/>
        <v>0</v>
      </c>
      <c r="AY235" s="66">
        <f t="shared" si="40"/>
        <v>0</v>
      </c>
      <c r="AZ235" s="113"/>
      <c r="BA235" s="113"/>
    </row>
    <row r="236" spans="1:56" s="90" customFormat="1" ht="24.75" customHeight="1" x14ac:dyDescent="0.25">
      <c r="A236" s="80"/>
      <c r="B236" s="82" t="s">
        <v>83</v>
      </c>
      <c r="C236" s="81" t="s">
        <v>46</v>
      </c>
      <c r="D236" s="82" t="s">
        <v>67</v>
      </c>
      <c r="E236" s="80" t="s">
        <v>352</v>
      </c>
      <c r="F236" s="83">
        <v>480</v>
      </c>
      <c r="G236" s="84" t="s">
        <v>66</v>
      </c>
      <c r="H236" s="111" t="s">
        <v>165</v>
      </c>
      <c r="I236" s="260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2"/>
      <c r="AN236" s="61">
        <f t="shared" si="31"/>
        <v>0</v>
      </c>
      <c r="AO236" s="86"/>
      <c r="AP236" s="63">
        <f t="shared" si="32"/>
        <v>0</v>
      </c>
      <c r="AQ236" s="145"/>
      <c r="AR236" s="65">
        <f t="shared" si="33"/>
        <v>0</v>
      </c>
      <c r="AS236" s="65">
        <f t="shared" si="34"/>
        <v>0</v>
      </c>
      <c r="AT236" s="65">
        <f t="shared" si="35"/>
        <v>0</v>
      </c>
      <c r="AU236" s="65">
        <f t="shared" si="36"/>
        <v>0</v>
      </c>
      <c r="AV236" s="65">
        <f t="shared" si="37"/>
        <v>0</v>
      </c>
      <c r="AW236" s="65">
        <f t="shared" si="38"/>
        <v>0</v>
      </c>
      <c r="AX236" s="65">
        <f t="shared" si="39"/>
        <v>0</v>
      </c>
      <c r="AY236" s="66">
        <f t="shared" si="40"/>
        <v>0</v>
      </c>
      <c r="AZ236" s="113"/>
      <c r="BA236" s="113"/>
    </row>
    <row r="237" spans="1:56" s="77" customFormat="1" ht="24.75" customHeight="1" x14ac:dyDescent="0.25">
      <c r="A237" s="52"/>
      <c r="B237" s="75" t="s">
        <v>40</v>
      </c>
      <c r="C237" s="74" t="s">
        <v>271</v>
      </c>
      <c r="D237" s="75" t="s">
        <v>353</v>
      </c>
      <c r="E237" s="52" t="s">
        <v>354</v>
      </c>
      <c r="F237" s="71"/>
      <c r="G237" s="119"/>
      <c r="H237" s="97" t="s">
        <v>7</v>
      </c>
      <c r="I237" s="259"/>
      <c r="J237" s="58"/>
      <c r="K237" s="58"/>
      <c r="L237" s="58"/>
      <c r="M237" s="58"/>
      <c r="N237" s="58"/>
      <c r="O237" s="58"/>
      <c r="P237" s="58"/>
      <c r="Q237" s="58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8"/>
      <c r="AI237" s="58"/>
      <c r="AJ237" s="58"/>
      <c r="AK237" s="59"/>
      <c r="AL237" s="59"/>
      <c r="AM237" s="130"/>
      <c r="AN237" s="61">
        <f t="shared" si="31"/>
        <v>0</v>
      </c>
      <c r="AO237" s="131"/>
      <c r="AP237" s="63">
        <f t="shared" si="32"/>
        <v>0</v>
      </c>
      <c r="AQ237" s="175"/>
      <c r="AR237" s="65">
        <f t="shared" si="33"/>
        <v>0</v>
      </c>
      <c r="AS237" s="65">
        <f t="shared" si="34"/>
        <v>0</v>
      </c>
      <c r="AT237" s="65">
        <f t="shared" si="35"/>
        <v>0</v>
      </c>
      <c r="AU237" s="65">
        <f t="shared" si="36"/>
        <v>0</v>
      </c>
      <c r="AV237" s="65">
        <f t="shared" si="37"/>
        <v>0</v>
      </c>
      <c r="AW237" s="65">
        <f t="shared" si="38"/>
        <v>0</v>
      </c>
      <c r="AX237" s="65">
        <f t="shared" si="39"/>
        <v>0</v>
      </c>
      <c r="AY237" s="66">
        <f t="shared" si="40"/>
        <v>0</v>
      </c>
      <c r="AZ237" s="76"/>
      <c r="BA237" s="76"/>
    </row>
    <row r="238" spans="1:56" s="77" customFormat="1" ht="24.75" customHeight="1" x14ac:dyDescent="0.25">
      <c r="A238" s="52"/>
      <c r="B238" s="74" t="s">
        <v>70</v>
      </c>
      <c r="C238" s="52" t="s">
        <v>71</v>
      </c>
      <c r="D238" s="75" t="s">
        <v>57</v>
      </c>
      <c r="E238" s="52" t="s">
        <v>355</v>
      </c>
      <c r="F238" s="71">
        <v>48000</v>
      </c>
      <c r="G238" s="119"/>
      <c r="H238" s="97" t="s">
        <v>7</v>
      </c>
      <c r="I238" s="262"/>
      <c r="J238" s="98"/>
      <c r="K238" s="58"/>
      <c r="L238" s="58"/>
      <c r="M238" s="58"/>
      <c r="N238" s="58"/>
      <c r="O238" s="58"/>
      <c r="P238" s="58"/>
      <c r="Q238" s="58"/>
      <c r="R238" s="58"/>
      <c r="S238" s="59"/>
      <c r="T238" s="59"/>
      <c r="U238" s="58"/>
      <c r="V238" s="59"/>
      <c r="W238" s="59"/>
      <c r="X238" s="59"/>
      <c r="Y238" s="59"/>
      <c r="Z238" s="59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60"/>
      <c r="AN238" s="61">
        <f t="shared" si="31"/>
        <v>0</v>
      </c>
      <c r="AO238" s="62"/>
      <c r="AP238" s="63">
        <f t="shared" si="32"/>
        <v>0</v>
      </c>
      <c r="AQ238" s="64"/>
      <c r="AR238" s="65">
        <f t="shared" si="33"/>
        <v>0</v>
      </c>
      <c r="AS238" s="65">
        <f t="shared" si="34"/>
        <v>0</v>
      </c>
      <c r="AT238" s="65">
        <f t="shared" si="35"/>
        <v>0</v>
      </c>
      <c r="AU238" s="65">
        <f t="shared" si="36"/>
        <v>0</v>
      </c>
      <c r="AV238" s="65">
        <f t="shared" si="37"/>
        <v>0</v>
      </c>
      <c r="AW238" s="65">
        <f t="shared" si="38"/>
        <v>0</v>
      </c>
      <c r="AX238" s="65">
        <f t="shared" si="39"/>
        <v>0</v>
      </c>
      <c r="AY238" s="66">
        <f t="shared" si="40"/>
        <v>0</v>
      </c>
      <c r="AZ238" s="76"/>
      <c r="BA238" s="76"/>
    </row>
    <row r="239" spans="1:56" s="77" customFormat="1" ht="24.75" customHeight="1" x14ac:dyDescent="0.25">
      <c r="A239" s="52"/>
      <c r="B239" s="75" t="s">
        <v>40</v>
      </c>
      <c r="C239" s="52" t="s">
        <v>40</v>
      </c>
      <c r="D239" s="75" t="s">
        <v>356</v>
      </c>
      <c r="E239" s="75" t="s">
        <v>357</v>
      </c>
      <c r="F239" s="71">
        <v>350000</v>
      </c>
      <c r="G239" s="72"/>
      <c r="H239" s="57" t="s">
        <v>7</v>
      </c>
      <c r="I239" s="259"/>
      <c r="J239" s="58"/>
      <c r="K239" s="58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60"/>
      <c r="AN239" s="61">
        <f t="shared" si="31"/>
        <v>0</v>
      </c>
      <c r="AO239" s="68"/>
      <c r="AP239" s="63">
        <f t="shared" si="32"/>
        <v>0</v>
      </c>
      <c r="AQ239" s="64"/>
      <c r="AR239" s="65">
        <f t="shared" si="33"/>
        <v>0</v>
      </c>
      <c r="AS239" s="65">
        <f t="shared" si="34"/>
        <v>0</v>
      </c>
      <c r="AT239" s="65">
        <f t="shared" si="35"/>
        <v>0</v>
      </c>
      <c r="AU239" s="65">
        <f t="shared" si="36"/>
        <v>0</v>
      </c>
      <c r="AV239" s="65">
        <f t="shared" si="37"/>
        <v>0</v>
      </c>
      <c r="AW239" s="65">
        <f t="shared" si="38"/>
        <v>0</v>
      </c>
      <c r="AX239" s="65">
        <f t="shared" si="39"/>
        <v>0</v>
      </c>
      <c r="AY239" s="66">
        <f t="shared" si="40"/>
        <v>0</v>
      </c>
      <c r="AZ239" s="76"/>
      <c r="BA239" s="76"/>
    </row>
    <row r="240" spans="1:56" s="90" customFormat="1" ht="24.75" customHeight="1" x14ac:dyDescent="0.2">
      <c r="A240" s="233"/>
      <c r="B240" s="81" t="s">
        <v>358</v>
      </c>
      <c r="C240" s="81" t="s">
        <v>46</v>
      </c>
      <c r="D240" s="82" t="s">
        <v>209</v>
      </c>
      <c r="E240" s="82" t="s">
        <v>359</v>
      </c>
      <c r="F240" s="103">
        <v>423</v>
      </c>
      <c r="G240" s="84" t="s">
        <v>63</v>
      </c>
      <c r="H240" s="85" t="s">
        <v>103</v>
      </c>
      <c r="I240" s="265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  <c r="AA240" s="94"/>
      <c r="AB240" s="94"/>
      <c r="AC240" s="94"/>
      <c r="AD240" s="94"/>
      <c r="AE240" s="94"/>
      <c r="AF240" s="94"/>
      <c r="AG240" s="94"/>
      <c r="AH240" s="94"/>
      <c r="AI240" s="94"/>
      <c r="AJ240" s="94"/>
      <c r="AK240" s="94"/>
      <c r="AL240" s="94"/>
      <c r="AM240" s="121"/>
      <c r="AN240" s="61">
        <f t="shared" si="31"/>
        <v>0</v>
      </c>
      <c r="AO240" s="122"/>
      <c r="AP240" s="63">
        <f t="shared" si="32"/>
        <v>0</v>
      </c>
      <c r="AQ240" s="87"/>
      <c r="AR240" s="65">
        <f t="shared" si="33"/>
        <v>0</v>
      </c>
      <c r="AS240" s="65">
        <f t="shared" si="34"/>
        <v>0</v>
      </c>
      <c r="AT240" s="65">
        <f t="shared" si="35"/>
        <v>0</v>
      </c>
      <c r="AU240" s="65">
        <f t="shared" si="36"/>
        <v>0</v>
      </c>
      <c r="AV240" s="65">
        <f t="shared" si="37"/>
        <v>0</v>
      </c>
      <c r="AW240" s="65">
        <f t="shared" si="38"/>
        <v>0</v>
      </c>
      <c r="AX240" s="65">
        <f t="shared" si="39"/>
        <v>0</v>
      </c>
      <c r="AY240" s="66">
        <f t="shared" si="40"/>
        <v>0</v>
      </c>
      <c r="AZ240" s="88"/>
      <c r="BA240" s="88"/>
      <c r="BB240" s="89"/>
      <c r="BC240" s="89"/>
      <c r="BD240" s="89"/>
    </row>
    <row r="241" spans="1:56" s="90" customFormat="1" ht="24.75" customHeight="1" x14ac:dyDescent="0.2">
      <c r="A241" s="234"/>
      <c r="B241" s="81" t="s">
        <v>358</v>
      </c>
      <c r="C241" s="81" t="s">
        <v>46</v>
      </c>
      <c r="D241" s="82" t="s">
        <v>209</v>
      </c>
      <c r="E241" s="82" t="s">
        <v>359</v>
      </c>
      <c r="F241" s="103">
        <v>423</v>
      </c>
      <c r="G241" s="84" t="s">
        <v>66</v>
      </c>
      <c r="H241" s="85" t="s">
        <v>103</v>
      </c>
      <c r="I241" s="265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  <c r="AA241" s="94"/>
      <c r="AB241" s="94"/>
      <c r="AC241" s="94"/>
      <c r="AD241" s="94"/>
      <c r="AE241" s="94"/>
      <c r="AF241" s="94"/>
      <c r="AG241" s="94"/>
      <c r="AH241" s="94"/>
      <c r="AI241" s="94"/>
      <c r="AJ241" s="94"/>
      <c r="AK241" s="94"/>
      <c r="AL241" s="94"/>
      <c r="AM241" s="121"/>
      <c r="AN241" s="61">
        <f t="shared" si="31"/>
        <v>0</v>
      </c>
      <c r="AO241" s="122"/>
      <c r="AP241" s="63">
        <f t="shared" si="32"/>
        <v>0</v>
      </c>
      <c r="AQ241" s="87"/>
      <c r="AR241" s="65">
        <f t="shared" si="33"/>
        <v>0</v>
      </c>
      <c r="AS241" s="65">
        <f t="shared" si="34"/>
        <v>0</v>
      </c>
      <c r="AT241" s="65">
        <f t="shared" si="35"/>
        <v>0</v>
      </c>
      <c r="AU241" s="65">
        <f t="shared" si="36"/>
        <v>0</v>
      </c>
      <c r="AV241" s="65">
        <f t="shared" si="37"/>
        <v>0</v>
      </c>
      <c r="AW241" s="65">
        <f t="shared" si="38"/>
        <v>0</v>
      </c>
      <c r="AX241" s="65">
        <f t="shared" si="39"/>
        <v>0</v>
      </c>
      <c r="AY241" s="66">
        <f t="shared" si="40"/>
        <v>0</v>
      </c>
      <c r="AZ241" s="88"/>
      <c r="BA241" s="88"/>
      <c r="BB241" s="89"/>
      <c r="BC241" s="89"/>
      <c r="BD241" s="89"/>
    </row>
    <row r="242" spans="1:56" s="90" customFormat="1" ht="24.75" customHeight="1" x14ac:dyDescent="0.25">
      <c r="A242" s="233"/>
      <c r="B242" s="82" t="s">
        <v>360</v>
      </c>
      <c r="C242" s="81" t="s">
        <v>46</v>
      </c>
      <c r="D242" s="82" t="s">
        <v>90</v>
      </c>
      <c r="E242" s="80" t="s">
        <v>361</v>
      </c>
      <c r="F242" s="83">
        <v>300</v>
      </c>
      <c r="G242" s="84" t="s">
        <v>63</v>
      </c>
      <c r="H242" s="111" t="s">
        <v>234</v>
      </c>
      <c r="I242" s="265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123"/>
      <c r="AK242" s="93"/>
      <c r="AL242" s="93"/>
      <c r="AM242" s="95"/>
      <c r="AN242" s="61">
        <f t="shared" si="31"/>
        <v>0</v>
      </c>
      <c r="AO242" s="144"/>
      <c r="AP242" s="63">
        <f t="shared" si="32"/>
        <v>0</v>
      </c>
      <c r="AQ242" s="87"/>
      <c r="AR242" s="65">
        <f t="shared" si="33"/>
        <v>0</v>
      </c>
      <c r="AS242" s="65">
        <f t="shared" si="34"/>
        <v>0</v>
      </c>
      <c r="AT242" s="65">
        <f t="shared" si="35"/>
        <v>0</v>
      </c>
      <c r="AU242" s="65">
        <f t="shared" si="36"/>
        <v>0</v>
      </c>
      <c r="AV242" s="65">
        <f t="shared" si="37"/>
        <v>0</v>
      </c>
      <c r="AW242" s="65">
        <f t="shared" si="38"/>
        <v>0</v>
      </c>
      <c r="AX242" s="65">
        <f t="shared" si="39"/>
        <v>0</v>
      </c>
      <c r="AY242" s="66">
        <f t="shared" si="40"/>
        <v>0</v>
      </c>
      <c r="AZ242" s="113"/>
      <c r="BA242" s="113"/>
    </row>
    <row r="243" spans="1:56" s="90" customFormat="1" ht="24.75" customHeight="1" x14ac:dyDescent="0.25">
      <c r="A243" s="234"/>
      <c r="B243" s="82" t="s">
        <v>360</v>
      </c>
      <c r="C243" s="81" t="s">
        <v>46</v>
      </c>
      <c r="D243" s="82" t="s">
        <v>90</v>
      </c>
      <c r="E243" s="80" t="s">
        <v>361</v>
      </c>
      <c r="F243" s="83">
        <v>300</v>
      </c>
      <c r="G243" s="84" t="s">
        <v>66</v>
      </c>
      <c r="H243" s="111" t="s">
        <v>234</v>
      </c>
      <c r="I243" s="265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3"/>
      <c r="Z243" s="93"/>
      <c r="AA243" s="93"/>
      <c r="AB243" s="93"/>
      <c r="AC243" s="93"/>
      <c r="AD243" s="93"/>
      <c r="AE243" s="93"/>
      <c r="AF243" s="93"/>
      <c r="AG243" s="93"/>
      <c r="AH243" s="93"/>
      <c r="AI243" s="93"/>
      <c r="AJ243" s="123"/>
      <c r="AK243" s="93"/>
      <c r="AL243" s="93"/>
      <c r="AM243" s="95"/>
      <c r="AN243" s="61">
        <f t="shared" si="31"/>
        <v>0</v>
      </c>
      <c r="AO243" s="96"/>
      <c r="AP243" s="63">
        <f t="shared" si="32"/>
        <v>0</v>
      </c>
      <c r="AQ243" s="87"/>
      <c r="AR243" s="65">
        <f t="shared" si="33"/>
        <v>0</v>
      </c>
      <c r="AS243" s="65">
        <f t="shared" si="34"/>
        <v>0</v>
      </c>
      <c r="AT243" s="65">
        <f t="shared" si="35"/>
        <v>0</v>
      </c>
      <c r="AU243" s="65">
        <f t="shared" si="36"/>
        <v>0</v>
      </c>
      <c r="AV243" s="65">
        <f t="shared" si="37"/>
        <v>0</v>
      </c>
      <c r="AW243" s="65">
        <f t="shared" si="38"/>
        <v>0</v>
      </c>
      <c r="AX243" s="65">
        <f t="shared" si="39"/>
        <v>0</v>
      </c>
      <c r="AY243" s="66">
        <f t="shared" si="40"/>
        <v>0</v>
      </c>
      <c r="AZ243" s="113"/>
      <c r="BA243" s="113"/>
    </row>
    <row r="244" spans="1:56" s="77" customFormat="1" ht="24.75" customHeight="1" x14ac:dyDescent="0.2">
      <c r="A244" s="52"/>
      <c r="B244" s="67" t="s">
        <v>362</v>
      </c>
      <c r="C244" s="67" t="s">
        <v>60</v>
      </c>
      <c r="D244" s="115" t="s">
        <v>90</v>
      </c>
      <c r="E244" s="52" t="s">
        <v>363</v>
      </c>
      <c r="F244" s="71">
        <v>30000</v>
      </c>
      <c r="G244" s="176"/>
      <c r="H244" s="142" t="s">
        <v>7</v>
      </c>
      <c r="I244" s="264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130"/>
      <c r="AN244" s="61">
        <f t="shared" si="31"/>
        <v>0</v>
      </c>
      <c r="AO244" s="68"/>
      <c r="AP244" s="63">
        <f t="shared" si="32"/>
        <v>0</v>
      </c>
      <c r="AQ244" s="64"/>
      <c r="AR244" s="65">
        <f t="shared" si="33"/>
        <v>0</v>
      </c>
      <c r="AS244" s="65">
        <f t="shared" si="34"/>
        <v>0</v>
      </c>
      <c r="AT244" s="65">
        <f t="shared" si="35"/>
        <v>0</v>
      </c>
      <c r="AU244" s="65">
        <f t="shared" si="36"/>
        <v>0</v>
      </c>
      <c r="AV244" s="65">
        <f t="shared" si="37"/>
        <v>0</v>
      </c>
      <c r="AW244" s="65">
        <f t="shared" si="38"/>
        <v>0</v>
      </c>
      <c r="AX244" s="65">
        <f t="shared" si="39"/>
        <v>0</v>
      </c>
      <c r="AY244" s="66">
        <f t="shared" si="40"/>
        <v>0</v>
      </c>
      <c r="AZ244" s="177">
        <v>43796</v>
      </c>
      <c r="BA244" s="146"/>
      <c r="BB244" s="133"/>
      <c r="BC244" s="133"/>
      <c r="BD244" s="133"/>
    </row>
    <row r="245" spans="1:56" s="77" customFormat="1" ht="24.75" customHeight="1" x14ac:dyDescent="0.2">
      <c r="A245" s="52"/>
      <c r="B245" s="67" t="s">
        <v>40</v>
      </c>
      <c r="C245" s="67" t="s">
        <v>364</v>
      </c>
      <c r="D245" s="115" t="s">
        <v>365</v>
      </c>
      <c r="E245" s="52" t="s">
        <v>366</v>
      </c>
      <c r="F245" s="71">
        <v>300000</v>
      </c>
      <c r="G245" s="176"/>
      <c r="H245" s="142" t="s">
        <v>7</v>
      </c>
      <c r="I245" s="264"/>
      <c r="J245" s="59"/>
      <c r="K245" s="59"/>
      <c r="L245" s="58"/>
      <c r="M245" s="58"/>
      <c r="N245" s="58"/>
      <c r="O245" s="58"/>
      <c r="P245" s="58"/>
      <c r="Q245" s="58"/>
      <c r="R245" s="58"/>
      <c r="S245" s="59"/>
      <c r="T245" s="59"/>
      <c r="U245" s="59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  <c r="AJ245" s="58"/>
      <c r="AK245" s="58"/>
      <c r="AL245" s="58"/>
      <c r="AM245" s="60"/>
      <c r="AN245" s="61">
        <f t="shared" si="31"/>
        <v>0</v>
      </c>
      <c r="AO245" s="62"/>
      <c r="AP245" s="63">
        <f t="shared" si="32"/>
        <v>0</v>
      </c>
      <c r="AQ245" s="64"/>
      <c r="AR245" s="65">
        <f t="shared" si="33"/>
        <v>0</v>
      </c>
      <c r="AS245" s="65">
        <f t="shared" si="34"/>
        <v>0</v>
      </c>
      <c r="AT245" s="65">
        <f t="shared" si="35"/>
        <v>0</v>
      </c>
      <c r="AU245" s="65">
        <f t="shared" si="36"/>
        <v>0</v>
      </c>
      <c r="AV245" s="65">
        <f t="shared" si="37"/>
        <v>0</v>
      </c>
      <c r="AW245" s="65">
        <f t="shared" si="38"/>
        <v>0</v>
      </c>
      <c r="AX245" s="65">
        <f t="shared" si="39"/>
        <v>0</v>
      </c>
      <c r="AY245" s="66">
        <f t="shared" si="40"/>
        <v>0</v>
      </c>
      <c r="AZ245" s="177"/>
      <c r="BA245" s="146"/>
      <c r="BB245" s="133"/>
      <c r="BC245" s="133"/>
      <c r="BD245" s="133"/>
    </row>
    <row r="246" spans="1:56" s="77" customFormat="1" ht="24.75" customHeight="1" x14ac:dyDescent="0.2">
      <c r="A246" s="52"/>
      <c r="B246" s="75" t="s">
        <v>40</v>
      </c>
      <c r="C246" s="74" t="s">
        <v>107</v>
      </c>
      <c r="D246" s="75" t="s">
        <v>67</v>
      </c>
      <c r="E246" s="52" t="s">
        <v>367</v>
      </c>
      <c r="F246" s="71">
        <v>180000</v>
      </c>
      <c r="G246" s="176"/>
      <c r="H246" s="142" t="s">
        <v>7</v>
      </c>
      <c r="I246" s="259"/>
      <c r="J246" s="58"/>
      <c r="K246" s="58"/>
      <c r="L246" s="58"/>
      <c r="M246" s="58"/>
      <c r="N246" s="58"/>
      <c r="O246" s="58"/>
      <c r="P246" s="58"/>
      <c r="Q246" s="58"/>
      <c r="R246" s="58"/>
      <c r="S246" s="59"/>
      <c r="T246" s="59"/>
      <c r="U246" s="59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58"/>
      <c r="AM246" s="60"/>
      <c r="AN246" s="61">
        <f t="shared" si="31"/>
        <v>0</v>
      </c>
      <c r="AO246" s="62"/>
      <c r="AP246" s="63">
        <f t="shared" si="32"/>
        <v>0</v>
      </c>
      <c r="AQ246" s="64"/>
      <c r="AR246" s="65">
        <f t="shared" si="33"/>
        <v>0</v>
      </c>
      <c r="AS246" s="65">
        <f t="shared" si="34"/>
        <v>0</v>
      </c>
      <c r="AT246" s="65">
        <f t="shared" si="35"/>
        <v>0</v>
      </c>
      <c r="AU246" s="65">
        <f t="shared" si="36"/>
        <v>0</v>
      </c>
      <c r="AV246" s="65">
        <f t="shared" si="37"/>
        <v>0</v>
      </c>
      <c r="AW246" s="65">
        <f t="shared" si="38"/>
        <v>0</v>
      </c>
      <c r="AX246" s="65">
        <f t="shared" si="39"/>
        <v>0</v>
      </c>
      <c r="AY246" s="66">
        <f t="shared" si="40"/>
        <v>0</v>
      </c>
      <c r="AZ246" s="177"/>
      <c r="BA246" s="146"/>
      <c r="BB246" s="133"/>
      <c r="BC246" s="133"/>
      <c r="BD246" s="133"/>
    </row>
    <row r="247" spans="1:56" s="90" customFormat="1" ht="24.75" customHeight="1" x14ac:dyDescent="0.2">
      <c r="A247" s="233"/>
      <c r="B247" s="81" t="s">
        <v>195</v>
      </c>
      <c r="C247" s="81" t="s">
        <v>46</v>
      </c>
      <c r="D247" s="82" t="s">
        <v>90</v>
      </c>
      <c r="E247" s="80" t="s">
        <v>368</v>
      </c>
      <c r="F247" s="103">
        <v>300</v>
      </c>
      <c r="G247" s="104" t="s">
        <v>63</v>
      </c>
      <c r="H247" s="111" t="s">
        <v>234</v>
      </c>
      <c r="I247" s="265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3"/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  <c r="AM247" s="95"/>
      <c r="AN247" s="61">
        <f t="shared" si="31"/>
        <v>0</v>
      </c>
      <c r="AO247" s="144"/>
      <c r="AP247" s="63">
        <f t="shared" si="32"/>
        <v>0</v>
      </c>
      <c r="AQ247" s="87"/>
      <c r="AR247" s="65">
        <f t="shared" si="33"/>
        <v>0</v>
      </c>
      <c r="AS247" s="65">
        <f t="shared" si="34"/>
        <v>0</v>
      </c>
      <c r="AT247" s="65">
        <f t="shared" si="35"/>
        <v>0</v>
      </c>
      <c r="AU247" s="65">
        <f t="shared" si="36"/>
        <v>0</v>
      </c>
      <c r="AV247" s="65">
        <f t="shared" si="37"/>
        <v>0</v>
      </c>
      <c r="AW247" s="65">
        <f t="shared" si="38"/>
        <v>0</v>
      </c>
      <c r="AX247" s="65">
        <f t="shared" si="39"/>
        <v>0</v>
      </c>
      <c r="AY247" s="66">
        <f t="shared" si="40"/>
        <v>0</v>
      </c>
      <c r="AZ247" s="88"/>
      <c r="BA247" s="88"/>
      <c r="BB247" s="89"/>
      <c r="BC247" s="89"/>
      <c r="BD247" s="89"/>
    </row>
    <row r="248" spans="1:56" s="90" customFormat="1" ht="24.75" customHeight="1" x14ac:dyDescent="0.2">
      <c r="A248" s="234"/>
      <c r="B248" s="81" t="s">
        <v>195</v>
      </c>
      <c r="C248" s="81" t="s">
        <v>46</v>
      </c>
      <c r="D248" s="82" t="s">
        <v>90</v>
      </c>
      <c r="E248" s="80" t="s">
        <v>368</v>
      </c>
      <c r="F248" s="103">
        <v>300</v>
      </c>
      <c r="G248" s="104" t="s">
        <v>66</v>
      </c>
      <c r="H248" s="111" t="s">
        <v>234</v>
      </c>
      <c r="I248" s="265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3"/>
      <c r="Z248" s="93"/>
      <c r="AA248" s="93"/>
      <c r="AB248" s="93"/>
      <c r="AC248" s="93"/>
      <c r="AD248" s="93"/>
      <c r="AE248" s="93"/>
      <c r="AF248" s="93"/>
      <c r="AG248" s="93"/>
      <c r="AH248" s="93"/>
      <c r="AI248" s="93"/>
      <c r="AJ248" s="93"/>
      <c r="AK248" s="93"/>
      <c r="AL248" s="93"/>
      <c r="AM248" s="95"/>
      <c r="AN248" s="61">
        <f t="shared" si="31"/>
        <v>0</v>
      </c>
      <c r="AO248" s="96"/>
      <c r="AP248" s="63">
        <f t="shared" si="32"/>
        <v>0</v>
      </c>
      <c r="AQ248" s="87"/>
      <c r="AR248" s="65">
        <f t="shared" si="33"/>
        <v>0</v>
      </c>
      <c r="AS248" s="65">
        <f t="shared" si="34"/>
        <v>0</v>
      </c>
      <c r="AT248" s="65">
        <f t="shared" si="35"/>
        <v>0</v>
      </c>
      <c r="AU248" s="65">
        <f t="shared" si="36"/>
        <v>0</v>
      </c>
      <c r="AV248" s="65">
        <f t="shared" si="37"/>
        <v>0</v>
      </c>
      <c r="AW248" s="65">
        <f t="shared" si="38"/>
        <v>0</v>
      </c>
      <c r="AX248" s="65">
        <f t="shared" si="39"/>
        <v>0</v>
      </c>
      <c r="AY248" s="66">
        <f t="shared" si="40"/>
        <v>0</v>
      </c>
      <c r="AZ248" s="88"/>
      <c r="BA248" s="88"/>
      <c r="BB248" s="89"/>
      <c r="BC248" s="89"/>
      <c r="BD248" s="89"/>
    </row>
    <row r="249" spans="1:56" s="77" customFormat="1" ht="24.75" customHeight="1" x14ac:dyDescent="0.2">
      <c r="A249" s="52"/>
      <c r="B249" s="75" t="s">
        <v>40</v>
      </c>
      <c r="C249" s="75" t="s">
        <v>364</v>
      </c>
      <c r="D249" s="75" t="s">
        <v>369</v>
      </c>
      <c r="E249" s="52" t="s">
        <v>370</v>
      </c>
      <c r="F249" s="71">
        <v>70000</v>
      </c>
      <c r="G249" s="72"/>
      <c r="H249" s="57" t="s">
        <v>371</v>
      </c>
      <c r="I249" s="259"/>
      <c r="J249" s="58"/>
      <c r="K249" s="58"/>
      <c r="L249" s="58"/>
      <c r="M249" s="58"/>
      <c r="N249" s="58"/>
      <c r="O249" s="58"/>
      <c r="P249" s="58"/>
      <c r="Q249" s="58"/>
      <c r="R249" s="93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  <c r="AK249" s="58"/>
      <c r="AL249" s="58"/>
      <c r="AM249" s="60"/>
      <c r="AN249" s="61">
        <f t="shared" si="31"/>
        <v>0</v>
      </c>
      <c r="AO249" s="131"/>
      <c r="AP249" s="63">
        <f t="shared" si="32"/>
        <v>0</v>
      </c>
      <c r="AQ249" s="64"/>
      <c r="AR249" s="65">
        <f t="shared" si="33"/>
        <v>0</v>
      </c>
      <c r="AS249" s="65">
        <f t="shared" si="34"/>
        <v>0</v>
      </c>
      <c r="AT249" s="65">
        <f t="shared" si="35"/>
        <v>0</v>
      </c>
      <c r="AU249" s="65">
        <f t="shared" si="36"/>
        <v>0</v>
      </c>
      <c r="AV249" s="65">
        <f t="shared" si="37"/>
        <v>0</v>
      </c>
      <c r="AW249" s="65">
        <f t="shared" si="38"/>
        <v>0</v>
      </c>
      <c r="AX249" s="65">
        <f t="shared" si="39"/>
        <v>0</v>
      </c>
      <c r="AY249" s="66">
        <f t="shared" si="40"/>
        <v>0</v>
      </c>
      <c r="AZ249" s="146"/>
      <c r="BA249" s="146"/>
      <c r="BB249" s="133"/>
      <c r="BC249" s="133"/>
      <c r="BD249" s="133"/>
    </row>
    <row r="250" spans="1:56" s="51" customFormat="1" ht="24.75" customHeight="1" x14ac:dyDescent="0.25">
      <c r="A250" s="69"/>
      <c r="B250" s="75" t="s">
        <v>40</v>
      </c>
      <c r="C250" s="75" t="s">
        <v>364</v>
      </c>
      <c r="D250" s="75" t="s">
        <v>369</v>
      </c>
      <c r="E250" s="52" t="s">
        <v>370</v>
      </c>
      <c r="F250" s="71">
        <v>70000</v>
      </c>
      <c r="G250" s="72"/>
      <c r="H250" s="57" t="s">
        <v>371</v>
      </c>
      <c r="I250" s="262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  <c r="AA250" s="98"/>
      <c r="AB250" s="98"/>
      <c r="AC250" s="98"/>
      <c r="AD250" s="98"/>
      <c r="AE250" s="98"/>
      <c r="AF250" s="98"/>
      <c r="AG250" s="98"/>
      <c r="AH250" s="98"/>
      <c r="AI250" s="98"/>
      <c r="AJ250" s="98"/>
      <c r="AK250" s="98"/>
      <c r="AL250" s="98"/>
      <c r="AM250" s="114"/>
      <c r="AN250" s="61">
        <f t="shared" si="31"/>
        <v>0</v>
      </c>
      <c r="AO250" s="131"/>
      <c r="AP250" s="63">
        <f t="shared" si="32"/>
        <v>0</v>
      </c>
      <c r="AQ250" s="175"/>
      <c r="AR250" s="65">
        <f t="shared" si="33"/>
        <v>0</v>
      </c>
      <c r="AS250" s="65">
        <f t="shared" si="34"/>
        <v>0</v>
      </c>
      <c r="AT250" s="65">
        <f t="shared" si="35"/>
        <v>0</v>
      </c>
      <c r="AU250" s="65">
        <f t="shared" si="36"/>
        <v>0</v>
      </c>
      <c r="AV250" s="65">
        <f t="shared" si="37"/>
        <v>0</v>
      </c>
      <c r="AW250" s="65">
        <f t="shared" si="38"/>
        <v>0</v>
      </c>
      <c r="AX250" s="65">
        <f t="shared" si="39"/>
        <v>0</v>
      </c>
      <c r="AY250" s="66">
        <f t="shared" si="40"/>
        <v>0</v>
      </c>
      <c r="AZ250" s="151">
        <v>43120</v>
      </c>
      <c r="BA250" s="73"/>
    </row>
    <row r="251" spans="1:56" s="51" customFormat="1" ht="33" customHeight="1" thickBot="1" x14ac:dyDescent="0.25">
      <c r="A251" s="178"/>
      <c r="B251" s="74"/>
      <c r="C251" s="74"/>
      <c r="D251" s="75"/>
      <c r="E251" s="69"/>
      <c r="F251" s="79"/>
      <c r="G251" s="44"/>
      <c r="H251" s="166"/>
      <c r="I251" s="267"/>
      <c r="J251" s="179"/>
      <c r="K251" s="179"/>
      <c r="L251" s="179"/>
      <c r="M251" s="179"/>
      <c r="N251" s="179"/>
      <c r="O251" s="179"/>
      <c r="P251" s="179"/>
      <c r="Q251" s="179"/>
      <c r="R251" s="180"/>
      <c r="S251" s="179"/>
      <c r="T251" s="179"/>
      <c r="U251" s="179"/>
      <c r="V251" s="179"/>
      <c r="W251" s="179"/>
      <c r="X251" s="179"/>
      <c r="Y251" s="179"/>
      <c r="Z251" s="179"/>
      <c r="AA251" s="179"/>
      <c r="AB251" s="179"/>
      <c r="AC251" s="179"/>
      <c r="AD251" s="179"/>
      <c r="AE251" s="179"/>
      <c r="AF251" s="179"/>
      <c r="AG251" s="179"/>
      <c r="AH251" s="179"/>
      <c r="AI251" s="179"/>
      <c r="AJ251" s="179"/>
      <c r="AK251" s="179"/>
      <c r="AL251" s="179"/>
      <c r="AM251" s="181"/>
      <c r="AN251" s="61">
        <f t="shared" si="31"/>
        <v>0</v>
      </c>
      <c r="AO251" s="131"/>
      <c r="AP251" s="63">
        <f t="shared" si="32"/>
        <v>0</v>
      </c>
      <c r="AQ251" s="175"/>
      <c r="AR251" s="65">
        <f t="shared" si="33"/>
        <v>0</v>
      </c>
      <c r="AS251" s="65">
        <f t="shared" si="34"/>
        <v>0</v>
      </c>
      <c r="AT251" s="65">
        <f t="shared" si="35"/>
        <v>0</v>
      </c>
      <c r="AU251" s="65">
        <f t="shared" si="36"/>
        <v>0</v>
      </c>
      <c r="AV251" s="65">
        <f t="shared" si="37"/>
        <v>0</v>
      </c>
      <c r="AW251" s="65">
        <f t="shared" si="38"/>
        <v>0</v>
      </c>
      <c r="AX251" s="65">
        <f t="shared" si="39"/>
        <v>0</v>
      </c>
      <c r="AY251" s="66">
        <f t="shared" si="40"/>
        <v>0</v>
      </c>
      <c r="AZ251" s="182"/>
      <c r="BA251" s="182"/>
      <c r="BB251" s="22"/>
      <c r="BC251" s="22"/>
      <c r="BD251" s="22"/>
    </row>
    <row r="252" spans="1:56" s="22" customFormat="1" x14ac:dyDescent="0.2">
      <c r="A252" s="13"/>
      <c r="B252" s="30"/>
      <c r="C252" s="31"/>
      <c r="D252" s="183"/>
      <c r="E252" s="184"/>
      <c r="F252" s="16"/>
      <c r="G252" s="185"/>
      <c r="H252" s="185"/>
      <c r="I252" s="18"/>
      <c r="J252" s="18"/>
      <c r="K252" s="18"/>
      <c r="L252" s="18"/>
      <c r="M252" s="18"/>
      <c r="N252" s="18"/>
      <c r="O252" s="18"/>
      <c r="P252" s="18"/>
      <c r="Q252" s="18"/>
      <c r="R252" s="186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9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</row>
    <row r="253" spans="1:56" s="22" customFormat="1" x14ac:dyDescent="0.2">
      <c r="A253" s="13"/>
      <c r="B253" s="30"/>
      <c r="C253" s="31"/>
      <c r="D253" s="183"/>
      <c r="E253" s="187"/>
      <c r="F253" s="16"/>
      <c r="G253" s="188"/>
      <c r="H253" s="188"/>
      <c r="I253" s="189"/>
      <c r="J253" s="189"/>
      <c r="K253" s="8"/>
      <c r="L253" s="8"/>
      <c r="M253" s="8"/>
      <c r="N253" s="8"/>
      <c r="O253" s="8"/>
      <c r="P253" s="189"/>
      <c r="Q253" s="189"/>
      <c r="R253" s="190"/>
      <c r="S253" s="8"/>
      <c r="T253" s="8"/>
      <c r="U253" s="8"/>
      <c r="V253" s="8"/>
      <c r="W253" s="189"/>
      <c r="X253" s="189"/>
      <c r="Y253" s="8"/>
      <c r="Z253" s="8"/>
      <c r="AA253" s="8"/>
      <c r="AB253" s="8"/>
      <c r="AC253" s="8"/>
      <c r="AD253" s="189"/>
      <c r="AE253" s="189"/>
      <c r="AF253" s="8"/>
      <c r="AG253" s="8"/>
      <c r="AH253" s="8"/>
      <c r="AI253" s="8"/>
      <c r="AJ253" s="8"/>
      <c r="AK253" s="189"/>
      <c r="AL253" s="189"/>
      <c r="AM253" s="189"/>
      <c r="AN253" s="191"/>
      <c r="AO253" s="191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</row>
    <row r="254" spans="1:56" s="22" customFormat="1" x14ac:dyDescent="0.2">
      <c r="A254" s="13"/>
      <c r="B254" s="30"/>
      <c r="C254" s="31"/>
      <c r="D254" s="183"/>
      <c r="E254" s="187"/>
      <c r="F254" s="16"/>
      <c r="G254" s="188"/>
      <c r="H254" s="188"/>
      <c r="I254" s="189"/>
      <c r="J254" s="189"/>
      <c r="K254" s="8"/>
      <c r="L254" s="8"/>
      <c r="M254" s="8"/>
      <c r="N254" s="8"/>
      <c r="O254" s="8"/>
      <c r="P254" s="189"/>
      <c r="Q254" s="189"/>
      <c r="R254" s="190"/>
      <c r="S254" s="8"/>
      <c r="T254" s="8"/>
      <c r="U254" s="8"/>
      <c r="V254" s="8"/>
      <c r="W254" s="189"/>
      <c r="X254" s="189"/>
      <c r="Y254" s="8"/>
      <c r="Z254" s="8"/>
      <c r="AA254" s="8"/>
      <c r="AB254" s="8"/>
      <c r="AC254" s="8"/>
      <c r="AD254" s="189"/>
      <c r="AE254" s="189"/>
      <c r="AF254" s="8"/>
      <c r="AG254" s="8"/>
      <c r="AH254" s="8"/>
      <c r="AI254" s="8"/>
      <c r="AJ254" s="8"/>
      <c r="AK254" s="189"/>
      <c r="AL254" s="189"/>
      <c r="AM254" s="189"/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</row>
    <row r="255" spans="1:56" s="22" customFormat="1" ht="12.75" customHeight="1" x14ac:dyDescent="0.2">
      <c r="A255" s="13"/>
      <c r="B255" s="30"/>
      <c r="C255" s="31"/>
      <c r="D255" s="183"/>
      <c r="E255" s="192" t="s">
        <v>372</v>
      </c>
      <c r="F255" s="235" t="s">
        <v>300</v>
      </c>
      <c r="G255" s="235"/>
      <c r="H255" s="235"/>
      <c r="I255" s="235"/>
      <c r="J255" s="235"/>
      <c r="K255" s="235"/>
      <c r="L255" s="235"/>
      <c r="M255" s="235"/>
      <c r="N255" s="191"/>
      <c r="O255" s="193"/>
      <c r="P255" s="194"/>
      <c r="Q255" s="194"/>
      <c r="R255" s="195"/>
      <c r="S255" s="193"/>
      <c r="T255" s="193"/>
      <c r="U255" s="193"/>
      <c r="V255" s="191"/>
      <c r="W255" s="196"/>
      <c r="X255" s="236" t="s">
        <v>373</v>
      </c>
      <c r="Y255" s="236"/>
      <c r="Z255" s="236"/>
      <c r="AA255" s="236"/>
      <c r="AB255" s="236"/>
      <c r="AC255" s="236"/>
      <c r="AD255" s="236"/>
      <c r="AE255" s="236"/>
      <c r="AF255" s="236"/>
      <c r="AG255" s="191"/>
      <c r="AH255" s="197"/>
      <c r="AI255" s="193"/>
      <c r="AJ255" s="193"/>
      <c r="AK255" s="194"/>
      <c r="AL255" s="194"/>
      <c r="AM255" s="196"/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</row>
    <row r="256" spans="1:56" s="22" customFormat="1" x14ac:dyDescent="0.2">
      <c r="A256" s="13"/>
      <c r="B256" s="2"/>
      <c r="C256" s="31"/>
      <c r="D256" s="183"/>
      <c r="E256" s="184" t="s">
        <v>374</v>
      </c>
      <c r="F256" s="16"/>
      <c r="G256" s="185"/>
      <c r="H256" s="185"/>
      <c r="I256" s="18"/>
      <c r="J256" s="18"/>
      <c r="K256" s="19"/>
      <c r="L256" s="19"/>
      <c r="M256" s="19"/>
      <c r="N256" s="19"/>
      <c r="O256" s="19"/>
      <c r="P256" s="18"/>
      <c r="Q256" s="18"/>
      <c r="R256" s="198"/>
      <c r="S256" s="19"/>
      <c r="T256" s="19"/>
      <c r="U256" s="19"/>
      <c r="V256" s="19"/>
      <c r="W256" s="18"/>
      <c r="X256" s="18"/>
      <c r="Y256" s="19"/>
      <c r="Z256" s="19"/>
      <c r="AA256" s="19"/>
      <c r="AB256" s="19"/>
      <c r="AC256" s="19"/>
      <c r="AD256" s="18"/>
      <c r="AE256" s="18"/>
      <c r="AF256" s="19"/>
      <c r="AG256" s="19"/>
      <c r="AH256" s="19"/>
      <c r="AI256" s="19"/>
      <c r="AJ256" s="19"/>
      <c r="AK256" s="18"/>
      <c r="AL256" s="18"/>
      <c r="AM256" s="18"/>
      <c r="AN256" s="199"/>
      <c r="AO256" s="199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</row>
    <row r="257" spans="1:51" s="22" customFormat="1" x14ac:dyDescent="0.2">
      <c r="A257" s="13"/>
      <c r="B257" s="30"/>
      <c r="C257" s="31"/>
      <c r="D257" s="183"/>
      <c r="E257" s="184"/>
      <c r="F257" s="16"/>
      <c r="G257" s="17"/>
      <c r="H257" s="17"/>
      <c r="I257" s="18"/>
      <c r="J257" s="18"/>
      <c r="K257" s="19"/>
      <c r="L257" s="19"/>
      <c r="M257" s="19"/>
      <c r="N257" s="19"/>
      <c r="O257" s="19"/>
      <c r="P257" s="18"/>
      <c r="Q257" s="18"/>
      <c r="R257" s="198"/>
      <c r="S257" s="19"/>
      <c r="T257" s="19"/>
      <c r="U257" s="19"/>
      <c r="V257" s="19"/>
      <c r="W257" s="18"/>
      <c r="X257" s="18"/>
      <c r="Y257" s="19"/>
      <c r="Z257" s="19"/>
      <c r="AA257" s="19"/>
      <c r="AB257" s="19"/>
      <c r="AC257" s="19"/>
      <c r="AD257" s="18"/>
      <c r="AE257" s="18"/>
      <c r="AF257" s="19"/>
      <c r="AG257" s="19"/>
      <c r="AH257" s="19"/>
      <c r="AI257" s="19"/>
      <c r="AJ257" s="19"/>
      <c r="AK257" s="18"/>
      <c r="AL257" s="18"/>
      <c r="AM257" s="18"/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</row>
    <row r="258" spans="1:51" s="22" customFormat="1" x14ac:dyDescent="0.2">
      <c r="A258" s="13"/>
      <c r="B258" s="30"/>
      <c r="C258" s="31"/>
      <c r="D258" s="183"/>
      <c r="E258" s="184"/>
      <c r="F258" s="16"/>
      <c r="G258" s="17"/>
      <c r="H258" s="17"/>
      <c r="I258" s="18"/>
      <c r="J258" s="18"/>
      <c r="K258" s="19"/>
      <c r="L258" s="19"/>
      <c r="M258" s="19"/>
      <c r="N258" s="19"/>
      <c r="O258" s="19"/>
      <c r="P258" s="18"/>
      <c r="Q258" s="18"/>
      <c r="R258" s="198"/>
      <c r="S258" s="19"/>
      <c r="T258" s="19"/>
      <c r="U258" s="19"/>
      <c r="V258" s="19"/>
      <c r="W258" s="18"/>
      <c r="X258" s="18"/>
      <c r="Y258" s="19"/>
      <c r="Z258" s="19"/>
      <c r="AA258" s="19"/>
      <c r="AB258" s="19"/>
      <c r="AC258" s="19"/>
      <c r="AD258" s="18"/>
      <c r="AE258" s="18"/>
      <c r="AF258" s="19"/>
      <c r="AG258" s="19"/>
      <c r="AH258" s="19"/>
      <c r="AI258" s="19"/>
      <c r="AJ258" s="19"/>
      <c r="AK258" s="18"/>
      <c r="AL258" s="18"/>
      <c r="AM258" s="18"/>
      <c r="AN258" s="20"/>
      <c r="AO258" s="20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</row>
    <row r="259" spans="1:51" s="22" customFormat="1" x14ac:dyDescent="0.2">
      <c r="A259" s="13"/>
      <c r="B259" s="30"/>
      <c r="C259" s="31"/>
      <c r="D259" s="183"/>
      <c r="E259" s="184"/>
      <c r="F259" s="16"/>
      <c r="G259" s="17"/>
      <c r="H259" s="17"/>
      <c r="I259" s="18"/>
      <c r="J259" s="18"/>
      <c r="K259" s="19"/>
      <c r="L259" s="19"/>
      <c r="M259" s="19"/>
      <c r="N259" s="19"/>
      <c r="O259" s="19"/>
      <c r="P259" s="18"/>
      <c r="Q259" s="18"/>
      <c r="R259" s="198"/>
      <c r="S259" s="19"/>
      <c r="T259" s="19"/>
      <c r="U259" s="19"/>
      <c r="V259" s="19"/>
      <c r="W259" s="18"/>
      <c r="X259" s="18"/>
      <c r="Y259" s="19"/>
      <c r="Z259" s="19"/>
      <c r="AA259" s="19"/>
      <c r="AB259" s="19"/>
      <c r="AC259" s="19"/>
      <c r="AD259" s="18"/>
      <c r="AE259" s="18"/>
      <c r="AF259" s="19"/>
      <c r="AG259" s="19"/>
      <c r="AH259" s="19"/>
      <c r="AI259" s="19"/>
      <c r="AJ259" s="19"/>
      <c r="AK259" s="18"/>
      <c r="AL259" s="18"/>
      <c r="AM259" s="18"/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</row>
    <row r="260" spans="1:51" s="22" customFormat="1" x14ac:dyDescent="0.2">
      <c r="A260" s="13"/>
      <c r="B260" s="30"/>
      <c r="C260" s="31"/>
      <c r="D260" s="183"/>
      <c r="E260" s="184"/>
      <c r="F260" s="16"/>
      <c r="G260" s="17"/>
      <c r="H260" s="17"/>
      <c r="I260" s="18"/>
      <c r="J260" s="18"/>
      <c r="K260" s="19"/>
      <c r="L260" s="19"/>
      <c r="M260" s="19"/>
      <c r="N260" s="19"/>
      <c r="O260" s="19"/>
      <c r="P260" s="18"/>
      <c r="Q260" s="18"/>
      <c r="R260" s="198"/>
      <c r="S260" s="19"/>
      <c r="T260" s="19"/>
      <c r="U260" s="19"/>
      <c r="V260" s="19"/>
      <c r="W260" s="18"/>
      <c r="X260" s="18"/>
      <c r="Y260" s="19"/>
      <c r="Z260" s="19"/>
      <c r="AA260" s="19"/>
      <c r="AB260" s="19"/>
      <c r="AC260" s="19"/>
      <c r="AD260" s="18"/>
      <c r="AE260" s="18"/>
      <c r="AF260" s="19"/>
      <c r="AG260" s="19"/>
      <c r="AH260" s="19"/>
      <c r="AI260" s="19"/>
      <c r="AJ260" s="19"/>
      <c r="AK260" s="18"/>
      <c r="AL260" s="18"/>
      <c r="AM260" s="18"/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</row>
    <row r="261" spans="1:51" s="22" customFormat="1" x14ac:dyDescent="0.2">
      <c r="A261" s="200"/>
      <c r="B261" s="201"/>
      <c r="C261" s="202"/>
      <c r="D261" s="203"/>
      <c r="E261" s="204"/>
      <c r="F261" s="205"/>
      <c r="G261" s="206"/>
      <c r="H261" s="206"/>
      <c r="I261" s="207"/>
      <c r="J261" s="207"/>
      <c r="K261" s="208"/>
      <c r="L261" s="208"/>
      <c r="M261" s="208"/>
      <c r="N261" s="208"/>
      <c r="O261" s="208"/>
      <c r="P261" s="207"/>
      <c r="Q261" s="207"/>
      <c r="R261" s="209"/>
      <c r="S261" s="208"/>
      <c r="T261" s="208"/>
      <c r="U261" s="208"/>
      <c r="V261" s="208"/>
      <c r="W261" s="207"/>
      <c r="X261" s="207"/>
      <c r="Y261" s="208"/>
      <c r="Z261" s="208"/>
      <c r="AA261" s="208"/>
      <c r="AB261" s="208"/>
      <c r="AC261" s="208"/>
      <c r="AD261" s="207"/>
      <c r="AE261" s="207"/>
      <c r="AF261" s="208"/>
      <c r="AG261" s="208"/>
      <c r="AH261" s="208"/>
      <c r="AI261" s="208"/>
      <c r="AJ261" s="208"/>
      <c r="AK261" s="207"/>
      <c r="AL261" s="207"/>
      <c r="AM261" s="207"/>
      <c r="AN261" s="21"/>
      <c r="AO261" s="21"/>
      <c r="AP261" s="20"/>
      <c r="AQ261" s="21"/>
      <c r="AR261" s="21"/>
      <c r="AS261" s="21"/>
      <c r="AT261" s="21"/>
      <c r="AU261" s="21"/>
      <c r="AV261" s="21"/>
      <c r="AW261" s="21"/>
      <c r="AX261" s="21"/>
      <c r="AY261" s="21"/>
    </row>
    <row r="262" spans="1:51" x14ac:dyDescent="0.2">
      <c r="E262" s="213"/>
      <c r="U262" s="217" t="s">
        <v>0</v>
      </c>
    </row>
    <row r="263" spans="1:51" x14ac:dyDescent="0.2">
      <c r="B263" s="219"/>
      <c r="C263" s="220"/>
      <c r="D263" s="219"/>
      <c r="E263" s="220"/>
      <c r="F263" s="221"/>
      <c r="G263" s="222"/>
      <c r="H263" s="222"/>
      <c r="I263" s="223"/>
    </row>
    <row r="264" spans="1:51" ht="25.5" x14ac:dyDescent="0.2">
      <c r="B264" s="224"/>
      <c r="C264" s="225"/>
      <c r="D264" s="224" t="s">
        <v>375</v>
      </c>
      <c r="E264" s="226"/>
      <c r="F264" s="227"/>
      <c r="G264" s="228"/>
      <c r="H264" s="222"/>
      <c r="I264" s="223"/>
    </row>
    <row r="399" spans="1:56" s="212" customFormat="1" x14ac:dyDescent="0.2">
      <c r="A399" s="210"/>
      <c r="B399" s="211"/>
      <c r="C399" s="212" t="s">
        <v>376</v>
      </c>
      <c r="D399" s="211"/>
      <c r="F399" s="214"/>
      <c r="G399" s="215"/>
      <c r="H399" s="215"/>
      <c r="I399" s="9"/>
      <c r="J399" s="9"/>
      <c r="K399" s="216"/>
      <c r="L399" s="216"/>
      <c r="M399" s="217"/>
      <c r="N399" s="217"/>
      <c r="O399" s="216"/>
      <c r="P399" s="9"/>
      <c r="Q399" s="9"/>
      <c r="R399" s="217"/>
      <c r="S399" s="216"/>
      <c r="T399" s="217"/>
      <c r="U399" s="217"/>
      <c r="V399" s="216"/>
      <c r="W399" s="9"/>
      <c r="X399" s="9"/>
      <c r="Y399" s="216"/>
      <c r="Z399" s="216"/>
      <c r="AA399" s="217"/>
      <c r="AB399" s="217"/>
      <c r="AC399" s="216"/>
      <c r="AD399" s="9"/>
      <c r="AE399" s="9"/>
      <c r="AF399" s="216"/>
      <c r="AG399" s="216"/>
      <c r="AH399" s="217"/>
      <c r="AI399" s="217"/>
      <c r="AJ399" s="216"/>
      <c r="AK399" s="9"/>
      <c r="AL399" s="9"/>
      <c r="AM399" s="9"/>
      <c r="AN399" s="218"/>
      <c r="AO399" s="12"/>
      <c r="AP399" s="10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</row>
    <row r="405" spans="1:56" s="229" customFormat="1" x14ac:dyDescent="0.2">
      <c r="A405" s="210"/>
      <c r="B405" s="211"/>
      <c r="C405" s="212"/>
      <c r="D405" s="211" t="s">
        <v>377</v>
      </c>
      <c r="E405" s="212"/>
      <c r="F405" s="214"/>
      <c r="G405" s="215"/>
      <c r="H405" s="215"/>
      <c r="I405" s="9"/>
      <c r="J405" s="9"/>
      <c r="K405" s="216"/>
      <c r="L405" s="216"/>
      <c r="M405" s="217"/>
      <c r="N405" s="217"/>
      <c r="O405" s="216"/>
      <c r="P405" s="9"/>
      <c r="Q405" s="9"/>
      <c r="R405" s="217"/>
      <c r="S405" s="216"/>
      <c r="T405" s="217"/>
      <c r="U405" s="217"/>
      <c r="V405" s="216"/>
      <c r="W405" s="9"/>
      <c r="X405" s="9"/>
      <c r="Y405" s="216"/>
      <c r="Z405" s="216"/>
      <c r="AA405" s="217"/>
      <c r="AB405" s="217"/>
      <c r="AC405" s="216"/>
      <c r="AD405" s="9"/>
      <c r="AE405" s="9"/>
      <c r="AF405" s="216"/>
      <c r="AG405" s="216"/>
      <c r="AH405" s="217"/>
      <c r="AI405" s="217"/>
      <c r="AJ405" s="216"/>
      <c r="AK405" s="9"/>
      <c r="AL405" s="9"/>
      <c r="AM405" s="9"/>
      <c r="AN405" s="218"/>
      <c r="AO405" s="12"/>
      <c r="AP405" s="10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</row>
    <row r="406" spans="1:56" s="229" customFormat="1" x14ac:dyDescent="0.2">
      <c r="A406" s="210"/>
      <c r="B406" s="211"/>
      <c r="C406" s="212"/>
      <c r="D406" s="211"/>
      <c r="E406" s="230" t="s">
        <v>378</v>
      </c>
      <c r="F406" s="214"/>
      <c r="G406" s="215"/>
      <c r="H406" s="215"/>
      <c r="I406" s="9"/>
      <c r="J406" s="9"/>
      <c r="K406" s="216"/>
      <c r="L406" s="216"/>
      <c r="M406" s="217"/>
      <c r="N406" s="217"/>
      <c r="O406" s="216"/>
      <c r="P406" s="9"/>
      <c r="Q406" s="9"/>
      <c r="R406" s="217"/>
      <c r="S406" s="216"/>
      <c r="T406" s="217"/>
      <c r="U406" s="217"/>
      <c r="V406" s="216"/>
      <c r="W406" s="9"/>
      <c r="X406" s="9"/>
      <c r="Y406" s="216"/>
      <c r="Z406" s="216"/>
      <c r="AA406" s="217"/>
      <c r="AB406" s="217"/>
      <c r="AC406" s="216"/>
      <c r="AD406" s="9"/>
      <c r="AE406" s="9"/>
      <c r="AF406" s="216"/>
      <c r="AG406" s="216"/>
      <c r="AH406" s="217"/>
      <c r="AI406" s="217"/>
      <c r="AJ406" s="216"/>
      <c r="AK406" s="9"/>
      <c r="AL406" s="9"/>
      <c r="AM406" s="9"/>
      <c r="AN406" s="218"/>
      <c r="AO406" s="12"/>
      <c r="AP406" s="10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</row>
    <row r="430" spans="7:7" x14ac:dyDescent="0.2">
      <c r="G430" s="215" t="s">
        <v>379</v>
      </c>
    </row>
    <row r="448" spans="7:7" x14ac:dyDescent="0.2">
      <c r="G448" s="231">
        <v>42608</v>
      </c>
    </row>
  </sheetData>
  <mergeCells count="36">
    <mergeCell ref="AK6:AX6"/>
    <mergeCell ref="AL1:AO1"/>
    <mergeCell ref="AK2:AX2"/>
    <mergeCell ref="AK3:AX3"/>
    <mergeCell ref="AK4:AX4"/>
    <mergeCell ref="AK5:AX5"/>
    <mergeCell ref="A121:A122"/>
    <mergeCell ref="G8:G9"/>
    <mergeCell ref="H8:H9"/>
    <mergeCell ref="I8:AL8"/>
    <mergeCell ref="AN8:AO8"/>
    <mergeCell ref="A8:A9"/>
    <mergeCell ref="B8:B9"/>
    <mergeCell ref="C8:C9"/>
    <mergeCell ref="D8:D9"/>
    <mergeCell ref="E8:E9"/>
    <mergeCell ref="F8:F9"/>
    <mergeCell ref="AR8:AX8"/>
    <mergeCell ref="AY8:AY9"/>
    <mergeCell ref="A58:A59"/>
    <mergeCell ref="A83:A84"/>
    <mergeCell ref="A106:A107"/>
    <mergeCell ref="AP8:AP9"/>
    <mergeCell ref="AQ8:AQ9"/>
    <mergeCell ref="X255:AF255"/>
    <mergeCell ref="A129:A130"/>
    <mergeCell ref="A138:A139"/>
    <mergeCell ref="A144:A145"/>
    <mergeCell ref="A154:A155"/>
    <mergeCell ref="A168:A169"/>
    <mergeCell ref="A222:A223"/>
    <mergeCell ref="A224:A225"/>
    <mergeCell ref="A240:A241"/>
    <mergeCell ref="A242:A243"/>
    <mergeCell ref="A247:A248"/>
    <mergeCell ref="F255:M255"/>
  </mergeCells>
  <conditionalFormatting sqref="AP11:AP251">
    <cfRule type="cellIs" dxfId="7" priority="3" stopIfTrue="1" operator="lessThan">
      <formula>22</formula>
    </cfRule>
    <cfRule type="cellIs" dxfId="6" priority="4" stopIfTrue="1" operator="greaterThan">
      <formula>22</formula>
    </cfRule>
  </conditionalFormatting>
  <conditionalFormatting sqref="AY11:AY251">
    <cfRule type="cellIs" dxfId="5" priority="2" stopIfTrue="1" operator="greaterThan">
      <formula>9</formula>
    </cfRule>
  </conditionalFormatting>
  <pageMargins left="0" right="0" top="0" bottom="0" header="0" footer="0"/>
  <pageSetup paperSize="9" scale="5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523F6F0-8D1A-4560-A403-1E771A3DD172}">
            <xm:f>(WEEKDAY(I$9,2)&gt;5)+(COUNTIF(Доп!$A:$A,I$9)&gt;0)-(COUNTIF(Доп!$B:$B,I$9)&gt;0)</xm:f>
            <x14:dxf>
              <fill>
                <patternFill>
                  <bgColor theme="5" tint="0.59996337778862885"/>
                </patternFill>
              </fill>
            </x14:dxf>
          </x14:cfRule>
          <xm:sqref>I9:AM251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workbookViewId="0">
      <selection activeCell="F12" sqref="F12"/>
    </sheetView>
  </sheetViews>
  <sheetFormatPr defaultRowHeight="15" x14ac:dyDescent="0.25"/>
  <cols>
    <col min="1" max="2" width="33.140625" style="270" customWidth="1"/>
  </cols>
  <sheetData>
    <row r="1" spans="1:2" x14ac:dyDescent="0.25">
      <c r="A1" s="268" t="s">
        <v>380</v>
      </c>
      <c r="B1" s="268" t="s">
        <v>381</v>
      </c>
    </row>
    <row r="2" spans="1:2" x14ac:dyDescent="0.25">
      <c r="A2" s="269">
        <v>42983</v>
      </c>
      <c r="B2" s="269">
        <v>42988</v>
      </c>
    </row>
    <row r="3" spans="1:2" x14ac:dyDescent="0.25">
      <c r="A3" s="269">
        <v>42990</v>
      </c>
      <c r="B3" s="269"/>
    </row>
    <row r="4" spans="1:2" x14ac:dyDescent="0.25">
      <c r="A4" s="269"/>
      <c r="B4" s="269"/>
    </row>
    <row r="5" spans="1:2" x14ac:dyDescent="0.25">
      <c r="A5" s="269"/>
      <c r="B5" s="269"/>
    </row>
    <row r="6" spans="1:2" x14ac:dyDescent="0.25">
      <c r="A6" s="269"/>
      <c r="B6" s="269"/>
    </row>
    <row r="7" spans="1:2" x14ac:dyDescent="0.25">
      <c r="A7" s="269"/>
      <c r="B7" s="269"/>
    </row>
    <row r="8" spans="1:2" x14ac:dyDescent="0.25">
      <c r="A8" s="269"/>
      <c r="B8" s="269"/>
    </row>
    <row r="9" spans="1:2" x14ac:dyDescent="0.25">
      <c r="A9" s="269"/>
      <c r="B9" s="269"/>
    </row>
    <row r="10" spans="1:2" x14ac:dyDescent="0.25">
      <c r="A10" s="269"/>
      <c r="B10" s="269"/>
    </row>
    <row r="11" spans="1:2" x14ac:dyDescent="0.25">
      <c r="A11" s="269"/>
      <c r="B11" s="269"/>
    </row>
    <row r="12" spans="1:2" x14ac:dyDescent="0.25">
      <c r="A12" s="269"/>
      <c r="B12" s="269"/>
    </row>
    <row r="13" spans="1:2" x14ac:dyDescent="0.25">
      <c r="A13" s="269"/>
      <c r="B13" s="269"/>
    </row>
    <row r="14" spans="1:2" x14ac:dyDescent="0.25">
      <c r="A14" s="269"/>
      <c r="B14" s="269"/>
    </row>
    <row r="15" spans="1:2" x14ac:dyDescent="0.25">
      <c r="A15" s="269"/>
      <c r="B15" s="269"/>
    </row>
    <row r="16" spans="1:2" x14ac:dyDescent="0.25">
      <c r="A16" s="269"/>
      <c r="B16" s="269"/>
    </row>
    <row r="17" spans="1:2" x14ac:dyDescent="0.25">
      <c r="A17" s="269"/>
      <c r="B17" s="269"/>
    </row>
    <row r="18" spans="1:2" x14ac:dyDescent="0.25">
      <c r="A18" s="269"/>
      <c r="B18" s="269"/>
    </row>
    <row r="19" spans="1:2" x14ac:dyDescent="0.25">
      <c r="A19" s="269"/>
      <c r="B19" s="269"/>
    </row>
    <row r="20" spans="1:2" x14ac:dyDescent="0.25">
      <c r="A20" s="269"/>
      <c r="B20" s="269"/>
    </row>
    <row r="21" spans="1:2" x14ac:dyDescent="0.25">
      <c r="A21" s="269"/>
      <c r="B21" s="269"/>
    </row>
    <row r="22" spans="1:2" x14ac:dyDescent="0.25">
      <c r="A22" s="269"/>
      <c r="B22" s="269"/>
    </row>
    <row r="23" spans="1:2" x14ac:dyDescent="0.25">
      <c r="A23" s="269"/>
      <c r="B23" s="269"/>
    </row>
    <row r="24" spans="1:2" x14ac:dyDescent="0.25">
      <c r="A24" s="269"/>
      <c r="B24" s="269"/>
    </row>
    <row r="25" spans="1:2" x14ac:dyDescent="0.25">
      <c r="A25" s="269"/>
      <c r="B25" s="269"/>
    </row>
    <row r="26" spans="1:2" x14ac:dyDescent="0.25">
      <c r="A26" s="269"/>
      <c r="B26" s="269"/>
    </row>
    <row r="27" spans="1:2" x14ac:dyDescent="0.25">
      <c r="A27" s="269"/>
      <c r="B27" s="269"/>
    </row>
    <row r="28" spans="1:2" x14ac:dyDescent="0.25">
      <c r="A28" s="269"/>
      <c r="B28" s="269"/>
    </row>
    <row r="29" spans="1:2" x14ac:dyDescent="0.25">
      <c r="A29" s="269"/>
      <c r="B29" s="269"/>
    </row>
    <row r="30" spans="1:2" x14ac:dyDescent="0.25">
      <c r="A30" s="269"/>
      <c r="B30" s="269"/>
    </row>
    <row r="31" spans="1:2" x14ac:dyDescent="0.25">
      <c r="A31" s="269"/>
      <c r="B31" s="269"/>
    </row>
    <row r="32" spans="1:2" x14ac:dyDescent="0.25">
      <c r="A32" s="269"/>
      <c r="B32" s="269"/>
    </row>
    <row r="33" spans="1:2" x14ac:dyDescent="0.25">
      <c r="A33" s="269"/>
      <c r="B33" s="269"/>
    </row>
    <row r="34" spans="1:2" x14ac:dyDescent="0.25">
      <c r="A34" s="269"/>
      <c r="B34" s="269"/>
    </row>
    <row r="35" spans="1:2" x14ac:dyDescent="0.25">
      <c r="A35" s="269"/>
      <c r="B35" s="269"/>
    </row>
    <row r="36" spans="1:2" x14ac:dyDescent="0.25">
      <c r="A36" s="269"/>
      <c r="B36" s="269"/>
    </row>
    <row r="37" spans="1:2" x14ac:dyDescent="0.25">
      <c r="A37" s="269"/>
      <c r="B37" s="269"/>
    </row>
    <row r="38" spans="1:2" x14ac:dyDescent="0.25">
      <c r="A38" s="269"/>
      <c r="B38" s="269"/>
    </row>
    <row r="39" spans="1:2" x14ac:dyDescent="0.25">
      <c r="A39" s="269"/>
      <c r="B39" s="269"/>
    </row>
    <row r="40" spans="1:2" x14ac:dyDescent="0.25">
      <c r="A40" s="269"/>
      <c r="B40" s="269"/>
    </row>
    <row r="41" spans="1:2" x14ac:dyDescent="0.25">
      <c r="A41" s="269"/>
      <c r="B41" s="269"/>
    </row>
    <row r="42" spans="1:2" x14ac:dyDescent="0.25">
      <c r="A42" s="269"/>
      <c r="B42" s="269"/>
    </row>
    <row r="43" spans="1:2" x14ac:dyDescent="0.25">
      <c r="A43" s="269"/>
      <c r="B43" s="269"/>
    </row>
    <row r="44" spans="1:2" x14ac:dyDescent="0.25">
      <c r="A44" s="269"/>
      <c r="B44" s="269"/>
    </row>
    <row r="45" spans="1:2" x14ac:dyDescent="0.25">
      <c r="A45" s="269"/>
      <c r="B45" s="269"/>
    </row>
    <row r="46" spans="1:2" x14ac:dyDescent="0.25">
      <c r="A46" s="269"/>
      <c r="B46" s="269"/>
    </row>
    <row r="47" spans="1:2" x14ac:dyDescent="0.25">
      <c r="A47" s="269"/>
      <c r="B47" s="269"/>
    </row>
    <row r="48" spans="1:2" x14ac:dyDescent="0.25">
      <c r="A48" s="269"/>
      <c r="B48" s="269"/>
    </row>
    <row r="49" spans="1:2" x14ac:dyDescent="0.25">
      <c r="A49" s="269"/>
      <c r="B49" s="269"/>
    </row>
    <row r="50" spans="1:2" x14ac:dyDescent="0.25">
      <c r="A50" s="269"/>
      <c r="B50" s="269"/>
    </row>
    <row r="51" spans="1:2" x14ac:dyDescent="0.25">
      <c r="A51" s="269"/>
      <c r="B51" s="269"/>
    </row>
    <row r="52" spans="1:2" x14ac:dyDescent="0.25">
      <c r="A52" s="269"/>
      <c r="B52" s="269"/>
    </row>
    <row r="53" spans="1:2" x14ac:dyDescent="0.25">
      <c r="A53" s="269"/>
      <c r="B53" s="269"/>
    </row>
    <row r="54" spans="1:2" x14ac:dyDescent="0.25">
      <c r="A54" s="269"/>
      <c r="B54" s="269"/>
    </row>
    <row r="55" spans="1:2" x14ac:dyDescent="0.25">
      <c r="A55" s="269"/>
      <c r="B55" s="269"/>
    </row>
    <row r="56" spans="1:2" x14ac:dyDescent="0.25">
      <c r="A56" s="269"/>
      <c r="B56" s="269"/>
    </row>
    <row r="57" spans="1:2" x14ac:dyDescent="0.25">
      <c r="A57" s="269"/>
      <c r="B57" s="269"/>
    </row>
    <row r="58" spans="1:2" x14ac:dyDescent="0.25">
      <c r="A58" s="269"/>
      <c r="B58" s="26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09.2017</vt:lpstr>
      <vt:lpstr>Доп</vt:lpstr>
      <vt:lpstr>'09.2017'!Заголовки_для_печати</vt:lpstr>
      <vt:lpstr>'09.2017'!Область_печати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Колокольцева</dc:creator>
  <cp:lastModifiedBy>ГАВ</cp:lastModifiedBy>
  <dcterms:created xsi:type="dcterms:W3CDTF">2017-10-03T06:31:02Z</dcterms:created>
  <dcterms:modified xsi:type="dcterms:W3CDTF">2017-10-03T07:04:19Z</dcterms:modified>
</cp:coreProperties>
</file>