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<sst xmlns="http://schemas.openxmlformats.org/spreadsheetml/2006/main" count="256" uniqueCount="256">
  <si>
    <t>Столбец30</t>
  </si>
  <si>
    <t>Столбец31</t>
  </si>
  <si>
    <t>Столбец32</t>
  </si>
  <si>
    <t>Столбец33</t>
  </si>
  <si>
    <t>Столбец34</t>
  </si>
  <si>
    <t>Столбец35</t>
  </si>
  <si>
    <t>Столбец36</t>
  </si>
  <si>
    <t>Столбец37</t>
  </si>
  <si>
    <t>Столбец38</t>
  </si>
  <si>
    <t>Столбец39</t>
  </si>
  <si>
    <t>Столбец40</t>
  </si>
  <si>
    <t>Столбец41</t>
  </si>
  <si>
    <t>Столбец42</t>
  </si>
  <si>
    <t>Столбец43</t>
  </si>
  <si>
    <t>Столбец44</t>
  </si>
  <si>
    <t>Столбец45</t>
  </si>
  <si>
    <t>Столбец46</t>
  </si>
  <si>
    <t>Столбец47</t>
  </si>
  <si>
    <t>Столбец48</t>
  </si>
  <si>
    <t>Столбец49</t>
  </si>
  <si>
    <t>Столбец50</t>
  </si>
  <si>
    <t>Столбец51</t>
  </si>
  <si>
    <t>Столбец52</t>
  </si>
  <si>
    <t>Столбец53</t>
  </si>
  <si>
    <t>Столбец54</t>
  </si>
  <si>
    <t>Столбец55</t>
  </si>
  <si>
    <t>Столбец56</t>
  </si>
  <si>
    <t>Столбец57</t>
  </si>
  <si>
    <t>Столбец58</t>
  </si>
  <si>
    <t>Столбец59</t>
  </si>
  <si>
    <t>Столбец60</t>
  </si>
  <si>
    <t>Столбец61</t>
  </si>
  <si>
    <t>Столбец62</t>
  </si>
  <si>
    <t>Столбец63</t>
  </si>
  <si>
    <t>Столбец64</t>
  </si>
  <si>
    <t>Столбец65</t>
  </si>
  <si>
    <t>Столбец66</t>
  </si>
  <si>
    <t>Столбец67</t>
  </si>
  <si>
    <t>Столбец68</t>
  </si>
  <si>
    <t>Столбец69</t>
  </si>
  <si>
    <t>Столбец70</t>
  </si>
  <si>
    <t>Столбец71</t>
  </si>
  <si>
    <t>Столбец72</t>
  </si>
  <si>
    <t>Столбец73</t>
  </si>
  <si>
    <t>Столбец74</t>
  </si>
  <si>
    <t>Столбец75</t>
  </si>
  <si>
    <t>Столбец76</t>
  </si>
  <si>
    <t>Столбец77</t>
  </si>
  <si>
    <t>Столбец78</t>
  </si>
  <si>
    <t>Столбец79</t>
  </si>
  <si>
    <t>Столбец80</t>
  </si>
  <si>
    <t>Столбец81</t>
  </si>
  <si>
    <t>Столбец82</t>
  </si>
  <si>
    <t>Столбец83</t>
  </si>
  <si>
    <t>Столбец84</t>
  </si>
  <si>
    <t>Столбец85</t>
  </si>
  <si>
    <t>Столбец86</t>
  </si>
  <si>
    <t>Столбец87</t>
  </si>
  <si>
    <t>Столбец88</t>
  </si>
  <si>
    <t>Столбец89</t>
  </si>
  <si>
    <t>Столбец90</t>
  </si>
  <si>
    <t>Столбец91</t>
  </si>
  <si>
    <t>Столбец92</t>
  </si>
  <si>
    <t>Столбец93</t>
  </si>
  <si>
    <t>Столбец94</t>
  </si>
  <si>
    <t>Столбец95</t>
  </si>
  <si>
    <t>Столбец96</t>
  </si>
  <si>
    <t>Столбец97</t>
  </si>
  <si>
    <t>Столбец98</t>
  </si>
  <si>
    <t>Столбец99</t>
  </si>
  <si>
    <t>Столбец100</t>
  </si>
  <si>
    <t>Столбец101</t>
  </si>
  <si>
    <t>Столбец102</t>
  </si>
  <si>
    <t>Столбец103</t>
  </si>
  <si>
    <t>Столбец104</t>
  </si>
  <si>
    <t>Столбец105</t>
  </si>
  <si>
    <t>Столбец106</t>
  </si>
  <si>
    <t>Столбец107</t>
  </si>
  <si>
    <t>Столбец108</t>
  </si>
  <si>
    <t>Столбец109</t>
  </si>
  <si>
    <t>Столбец110</t>
  </si>
  <si>
    <t>Столбец111</t>
  </si>
  <si>
    <t>Столбец112</t>
  </si>
  <si>
    <t>Столбец113</t>
  </si>
  <si>
    <t>Столбец114</t>
  </si>
  <si>
    <t>Столбец115</t>
  </si>
  <si>
    <t>Столбец116</t>
  </si>
  <si>
    <t>Столбец117</t>
  </si>
  <si>
    <t>Столбец118</t>
  </si>
  <si>
    <t>Столбец119</t>
  </si>
  <si>
    <t>Столбец120</t>
  </si>
  <si>
    <t>Столбец121</t>
  </si>
  <si>
    <t>Столбец122</t>
  </si>
  <si>
    <t>Столбец123</t>
  </si>
  <si>
    <t>Столбец124</t>
  </si>
  <si>
    <t>Столбец125</t>
  </si>
  <si>
    <t>Столбец126</t>
  </si>
  <si>
    <t>Столбец127</t>
  </si>
  <si>
    <t>Столбец128</t>
  </si>
  <si>
    <t>Столбец129</t>
  </si>
  <si>
    <t>Столбец130</t>
  </si>
  <si>
    <t>Столбец131</t>
  </si>
  <si>
    <t>Столбец132</t>
  </si>
  <si>
    <t>Столбец133</t>
  </si>
  <si>
    <t>Столбец134</t>
  </si>
  <si>
    <t>Столбец135</t>
  </si>
  <si>
    <t>Столбец136</t>
  </si>
  <si>
    <t>Столбец137</t>
  </si>
  <si>
    <t>Столбец138</t>
  </si>
  <si>
    <t>Столбец139</t>
  </si>
  <si>
    <t>Столбец140</t>
  </si>
  <si>
    <t>Столбец141</t>
  </si>
  <si>
    <t>Столбец142</t>
  </si>
  <si>
    <t>Столбец143</t>
  </si>
  <si>
    <t>Столбец144</t>
  </si>
  <si>
    <t>Столбец145</t>
  </si>
  <si>
    <t>Столбец146</t>
  </si>
  <si>
    <t>Столбец147</t>
  </si>
  <si>
    <t>Столбец148</t>
  </si>
  <si>
    <t>Столбец149</t>
  </si>
  <si>
    <t>Столбец150</t>
  </si>
  <si>
    <t>Столбец151</t>
  </si>
  <si>
    <t>Столбец152</t>
  </si>
  <si>
    <t>Столбец153</t>
  </si>
  <si>
    <t>Столбец154</t>
  </si>
  <si>
    <t>Столбец155</t>
  </si>
  <si>
    <t>Столбец156</t>
  </si>
  <si>
    <t>Столбец157</t>
  </si>
  <si>
    <t>Столбец158</t>
  </si>
  <si>
    <t>Столбец159</t>
  </si>
  <si>
    <t>Столбец160</t>
  </si>
  <si>
    <t>Столбец161</t>
  </si>
  <si>
    <t>Столбец162</t>
  </si>
  <si>
    <t>Столбец163</t>
  </si>
  <si>
    <t>Столбец164</t>
  </si>
  <si>
    <t>Столбец165</t>
  </si>
  <si>
    <t>Столбец166</t>
  </si>
  <si>
    <t>Столбец167</t>
  </si>
  <si>
    <t>Столбец168</t>
  </si>
  <si>
    <t>Столбец169</t>
  </si>
  <si>
    <t>Столбец170</t>
  </si>
  <si>
    <t>Столбец171</t>
  </si>
  <si>
    <t>Столбец172</t>
  </si>
  <si>
    <t>Столбец173</t>
  </si>
  <si>
    <t>Столбец174</t>
  </si>
  <si>
    <t>Столбец175</t>
  </si>
  <si>
    <t>Столбец176</t>
  </si>
  <si>
    <t>Столбец177</t>
  </si>
  <si>
    <t>Столбец178</t>
  </si>
  <si>
    <t>Столбец179</t>
  </si>
  <si>
    <t>Столбец180</t>
  </si>
  <si>
    <t>Столбец181</t>
  </si>
  <si>
    <t>Столбец182</t>
  </si>
  <si>
    <t>Столбец183</t>
  </si>
  <si>
    <t>Столбец184</t>
  </si>
  <si>
    <t>Столбец185</t>
  </si>
  <si>
    <t>Столбец186</t>
  </si>
  <si>
    <t>Столбец187</t>
  </si>
  <si>
    <t>Столбец188</t>
  </si>
  <si>
    <t>Столбец189</t>
  </si>
  <si>
    <t>Столбец190</t>
  </si>
  <si>
    <t>Столбец191</t>
  </si>
  <si>
    <t>Столбец192</t>
  </si>
  <si>
    <t>Столбец193</t>
  </si>
  <si>
    <t>Столбец194</t>
  </si>
  <si>
    <t>Столбец195</t>
  </si>
  <si>
    <t>Столбец196</t>
  </si>
  <si>
    <t>Столбец197</t>
  </si>
  <si>
    <t>Столбец198</t>
  </si>
  <si>
    <t>Столбец199</t>
  </si>
  <si>
    <t>Столбец200</t>
  </si>
  <si>
    <t>Столбец201</t>
  </si>
  <si>
    <t>Столбец202</t>
  </si>
  <si>
    <t>Столбец203</t>
  </si>
  <si>
    <t>Столбец204</t>
  </si>
  <si>
    <t>Столбец205</t>
  </si>
  <si>
    <t>Столбец206</t>
  </si>
  <si>
    <t>Столбец207</t>
  </si>
  <si>
    <t>Столбец208</t>
  </si>
  <si>
    <t>Столбец209</t>
  </si>
  <si>
    <t>Столбец210</t>
  </si>
  <si>
    <t>Столбец211</t>
  </si>
  <si>
    <t>Столбец212</t>
  </si>
  <si>
    <t>Столбец213</t>
  </si>
  <si>
    <t>Столбец214</t>
  </si>
  <si>
    <t>Столбец215</t>
  </si>
  <si>
    <t>Столбец216</t>
  </si>
  <si>
    <t>Столбец217</t>
  </si>
  <si>
    <t>Столбец218</t>
  </si>
  <si>
    <t>Столбец219</t>
  </si>
  <si>
    <t>Столбец220</t>
  </si>
  <si>
    <t>Столбец221</t>
  </si>
  <si>
    <t>Столбец222</t>
  </si>
  <si>
    <t>Столбец223</t>
  </si>
  <si>
    <t>Столбец224</t>
  </si>
  <si>
    <t>Столбец225</t>
  </si>
  <si>
    <t>Столбец226</t>
  </si>
  <si>
    <t>Столбец227</t>
  </si>
  <si>
    <t>Столбец228</t>
  </si>
  <si>
    <t>Столбец229</t>
  </si>
  <si>
    <t>Столбец230</t>
  </si>
  <si>
    <t>Столбец231</t>
  </si>
  <si>
    <t>Столбец232</t>
  </si>
  <si>
    <t>Столбец233</t>
  </si>
  <si>
    <t>Столбец234</t>
  </si>
  <si>
    <t>Столбец235</t>
  </si>
  <si>
    <t>Столбец236</t>
  </si>
  <si>
    <t>Столбец237</t>
  </si>
  <si>
    <t>Столбец238</t>
  </si>
  <si>
    <t>Столбец239</t>
  </si>
  <si>
    <t>Столбец240</t>
  </si>
  <si>
    <t>Столбец241</t>
  </si>
  <si>
    <t>Столбец242</t>
  </si>
  <si>
    <t>Столбец243</t>
  </si>
  <si>
    <t>Столбец244</t>
  </si>
  <si>
    <t>Столбец245</t>
  </si>
  <si>
    <t>Столбец246</t>
  </si>
  <si>
    <t>Столбец247</t>
  </si>
  <si>
    <t>Столбец248</t>
  </si>
  <si>
    <t>Столбец249</t>
  </si>
  <si>
    <t>Столбец250</t>
  </si>
  <si>
    <t>Столбец251</t>
  </si>
  <si>
    <t>Столбец252</t>
  </si>
  <si>
    <t>Столбец253</t>
  </si>
  <si>
    <t>Столбец254</t>
  </si>
  <si>
    <t>Столбец255</t>
  </si>
  <si>
    <t>Столбец256</t>
  </si>
  <si>
    <t>Столбец257</t>
  </si>
  <si>
    <t>Столбец258</t>
  </si>
  <si>
    <t>Категория</t>
  </si>
  <si>
    <t>ФИО</t>
  </si>
  <si>
    <t>Lactomin 80</t>
  </si>
  <si>
    <t>Lactomin 80 A</t>
  </si>
  <si>
    <t>Сумма</t>
  </si>
  <si>
    <t>сумма2</t>
  </si>
  <si>
    <t>Цена</t>
  </si>
  <si>
    <t>Цена2</t>
  </si>
  <si>
    <t>Цена3</t>
  </si>
  <si>
    <t>Сумма3</t>
  </si>
  <si>
    <t>Альбумин</t>
  </si>
  <si>
    <t>Сумма4</t>
  </si>
  <si>
    <t>Цена4</t>
  </si>
  <si>
    <t>Казеин</t>
  </si>
  <si>
    <t>Цена5</t>
  </si>
  <si>
    <t>Сумма5</t>
  </si>
  <si>
    <t>СОМ</t>
  </si>
  <si>
    <t>Цена6</t>
  </si>
  <si>
    <t>Сумма6</t>
  </si>
  <si>
    <t>CОЯ</t>
  </si>
  <si>
    <t>цена7</t>
  </si>
  <si>
    <t>сумма7</t>
  </si>
  <si>
    <t>C+Я</t>
  </si>
  <si>
    <t>Цена8</t>
  </si>
  <si>
    <t>Сумма8</t>
  </si>
  <si>
    <t>Сумма к оплате</t>
  </si>
  <si>
    <t>Lactomin 80 LF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</si>
</sst>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IV15" comment="" totalsRowShown="0">
  <tableColumns count="256">
    <tableColumn id="1" name="Категория"/>
    <tableColumn id="2" name="ФИО"/>
    <tableColumn id="3" name="Lactomin 80"/>
    <tableColumn id="4" name="Цена"/>
    <tableColumn id="5" name="Сумма"/>
    <tableColumn id="6" name="Lactomin 80 A"/>
    <tableColumn id="7" name="Цена2"/>
    <tableColumn id="8" name="сумма2"/>
    <tableColumn id="9" name="Lactomin 80 LF"/>
    <tableColumn id="10" name="Цена3"/>
    <tableColumn id="11" name="Сумма3"/>
    <tableColumn id="12" name="Альбумин"/>
    <tableColumn id="13" name="Цена4"/>
    <tableColumn id="14" name="Сумма4"/>
    <tableColumn id="15" name="Казеин"/>
    <tableColumn id="16" name="Цена5"/>
    <tableColumn id="17" name="Сумма5"/>
    <tableColumn id="18" name="СОМ"/>
    <tableColumn id="19" name="Цена6"/>
    <tableColumn id="20" name="Сумма6"/>
    <tableColumn id="21" name="CОЯ"/>
    <tableColumn id="22" name="цена7"/>
    <tableColumn id="23" name="сумма7"/>
    <tableColumn id="24" name="C+Я"/>
    <tableColumn id="27" name="Цена8"/>
    <tableColumn id="28" name="Сумма8"/>
    <tableColumn id="29" name="Сумма к оплате"/>
    <tableColumn id="30" name="Столбец30"/>
    <tableColumn id="31" name="Столбец31"/>
    <tableColumn id="32" name="Столбец32"/>
    <tableColumn id="33" name="Столбец33"/>
    <tableColumn id="34" name="Столбец34"/>
    <tableColumn id="35" name="Столбец35"/>
    <tableColumn id="36" name="Столбец36"/>
    <tableColumn id="37" name="Столбец37"/>
    <tableColumn id="38" name="Столбец38"/>
    <tableColumn id="39" name="Столбец39"/>
    <tableColumn id="40" name="Столбец40"/>
    <tableColumn id="41" name="Столбец41"/>
    <tableColumn id="42" name="Столбец42"/>
    <tableColumn id="43" name="Столбец43"/>
    <tableColumn id="44" name="Столбец44"/>
    <tableColumn id="45" name="Столбец45"/>
    <tableColumn id="46" name="Столбец46"/>
    <tableColumn id="47" name="Столбец47"/>
    <tableColumn id="48" name="Столбец48"/>
    <tableColumn id="49" name="Столбец49"/>
    <tableColumn id="50" name="Столбец50"/>
    <tableColumn id="51" name="Столбец51"/>
    <tableColumn id="52" name="Столбец52"/>
    <tableColumn id="53" name="Столбец53"/>
    <tableColumn id="54" name="Столбец54"/>
    <tableColumn id="55" name="Столбец55"/>
    <tableColumn id="56" name="Столбец56"/>
    <tableColumn id="57" name="Столбец57"/>
    <tableColumn id="58" name="Столбец58"/>
    <tableColumn id="59" name="Столбец59"/>
    <tableColumn id="60" name="Столбец60"/>
    <tableColumn id="61" name="Столбец61"/>
    <tableColumn id="62" name="Столбец62"/>
    <tableColumn id="63" name="Столбец63"/>
    <tableColumn id="64" name="Столбец64"/>
    <tableColumn id="65" name="Столбец65"/>
    <tableColumn id="66" name="Столбец66"/>
    <tableColumn id="67" name="Столбец67"/>
    <tableColumn id="68" name="Столбец68"/>
    <tableColumn id="69" name="Столбец69"/>
    <tableColumn id="70" name="Столбец70"/>
    <tableColumn id="71" name="Столбец71"/>
    <tableColumn id="72" name="Столбец72"/>
    <tableColumn id="73" name="Столбец73"/>
    <tableColumn id="74" name="Столбец74"/>
    <tableColumn id="75" name="Столбец75"/>
    <tableColumn id="76" name="Столбец76"/>
    <tableColumn id="77" name="Столбец77"/>
    <tableColumn id="78" name="Столбец78"/>
    <tableColumn id="79" name="Столбец79"/>
    <tableColumn id="80" name="Столбец80"/>
    <tableColumn id="81" name="Столбец81"/>
    <tableColumn id="82" name="Столбец82"/>
    <tableColumn id="83" name="Столбец83"/>
    <tableColumn id="84" name="Столбец84"/>
    <tableColumn id="85" name="Столбец85"/>
    <tableColumn id="86" name="Столбец86"/>
    <tableColumn id="87" name="Столбец87"/>
    <tableColumn id="88" name="Столбец88"/>
    <tableColumn id="89" name="Столбец89"/>
    <tableColumn id="90" name="Столбец90"/>
    <tableColumn id="91" name="Столбец91"/>
    <tableColumn id="92" name="Столбец92"/>
    <tableColumn id="93" name="Столбец93"/>
    <tableColumn id="94" name="Столбец94"/>
    <tableColumn id="95" name="Столбец95"/>
    <tableColumn id="96" name="Столбец96"/>
    <tableColumn id="97" name="Столбец97"/>
    <tableColumn id="98" name="Столбец98"/>
    <tableColumn id="99" name="Столбец99"/>
    <tableColumn id="100" name="Столбец100"/>
    <tableColumn id="101" name="Столбец101"/>
    <tableColumn id="102" name="Столбец102"/>
    <tableColumn id="103" name="Столбец103"/>
    <tableColumn id="104" name="Столбец104"/>
    <tableColumn id="105" name="Столбец105"/>
    <tableColumn id="106" name="Столбец106"/>
    <tableColumn id="107" name="Столбец107"/>
    <tableColumn id="108" name="Столбец108"/>
    <tableColumn id="109" name="Столбец109"/>
    <tableColumn id="110" name="Столбец110"/>
    <tableColumn id="111" name="Столбец111"/>
    <tableColumn id="112" name="Столбец112"/>
    <tableColumn id="113" name="Столбец113"/>
    <tableColumn id="114" name="Столбец114"/>
    <tableColumn id="115" name="Столбец115"/>
    <tableColumn id="116" name="Столбец116"/>
    <tableColumn id="117" name="Столбец117"/>
    <tableColumn id="118" name="Столбец118"/>
    <tableColumn id="119" name="Столбец119"/>
    <tableColumn id="120" name="Столбец120"/>
    <tableColumn id="121" name="Столбец121"/>
    <tableColumn id="122" name="Столбец122"/>
    <tableColumn id="123" name="Столбец123"/>
    <tableColumn id="124" name="Столбец124"/>
    <tableColumn id="125" name="Столбец125"/>
    <tableColumn id="126" name="Столбец126"/>
    <tableColumn id="127" name="Столбец127"/>
    <tableColumn id="128" name="Столбец128"/>
    <tableColumn id="129" name="Столбец129"/>
    <tableColumn id="130" name="Столбец130"/>
    <tableColumn id="131" name="Столбец131"/>
    <tableColumn id="132" name="Столбец132"/>
    <tableColumn id="133" name="Столбец133"/>
    <tableColumn id="134" name="Столбец134"/>
    <tableColumn id="135" name="Столбец135"/>
    <tableColumn id="136" name="Столбец136"/>
    <tableColumn id="137" name="Столбец137"/>
    <tableColumn id="138" name="Столбец138"/>
    <tableColumn id="139" name="Столбец139"/>
    <tableColumn id="140" name="Столбец140"/>
    <tableColumn id="141" name="Столбец141"/>
    <tableColumn id="142" name="Столбец142"/>
    <tableColumn id="143" name="Столбец143"/>
    <tableColumn id="144" name="Столбец144"/>
    <tableColumn id="145" name="Столбец145"/>
    <tableColumn id="146" name="Столбец146"/>
    <tableColumn id="147" name="Столбец147"/>
    <tableColumn id="148" name="Столбец148"/>
    <tableColumn id="149" name="Столбец149"/>
    <tableColumn id="150" name="Столбец150"/>
    <tableColumn id="151" name="Столбец151"/>
    <tableColumn id="152" name="Столбец152"/>
    <tableColumn id="153" name="Столбец153"/>
    <tableColumn id="154" name="Столбец154"/>
    <tableColumn id="155" name="Столбец155"/>
    <tableColumn id="156" name="Столбец156"/>
    <tableColumn id="157" name="Столбец157"/>
    <tableColumn id="158" name="Столбец158"/>
    <tableColumn id="159" name="Столбец159"/>
    <tableColumn id="160" name="Столбец160"/>
    <tableColumn id="161" name="Столбец161"/>
    <tableColumn id="162" name="Столбец162"/>
    <tableColumn id="163" name="Столбец163"/>
    <tableColumn id="164" name="Столбец164"/>
    <tableColumn id="165" name="Столбец165"/>
    <tableColumn id="166" name="Столбец166"/>
    <tableColumn id="167" name="Столбец167"/>
    <tableColumn id="168" name="Столбец168"/>
    <tableColumn id="169" name="Столбец169"/>
    <tableColumn id="170" name="Столбец170"/>
    <tableColumn id="171" name="Столбец171"/>
    <tableColumn id="172" name="Столбец172"/>
    <tableColumn id="173" name="Столбец173"/>
    <tableColumn id="174" name="Столбец174"/>
    <tableColumn id="175" name="Столбец175"/>
    <tableColumn id="176" name="Столбец176"/>
    <tableColumn id="177" name="Столбец177"/>
    <tableColumn id="178" name="Столбец178"/>
    <tableColumn id="179" name="Столбец179"/>
    <tableColumn id="180" name="Столбец180"/>
    <tableColumn id="181" name="Столбец181"/>
    <tableColumn id="182" name="Столбец182"/>
    <tableColumn id="183" name="Столбец183"/>
    <tableColumn id="184" name="Столбец184"/>
    <tableColumn id="185" name="Столбец185"/>
    <tableColumn id="186" name="Столбец186"/>
    <tableColumn id="187" name="Столбец187"/>
    <tableColumn id="188" name="Столбец188"/>
    <tableColumn id="189" name="Столбец189"/>
    <tableColumn id="190" name="Столбец190"/>
    <tableColumn id="191" name="Столбец191"/>
    <tableColumn id="192" name="Столбец192"/>
    <tableColumn id="193" name="Столбец193"/>
    <tableColumn id="194" name="Столбец194"/>
    <tableColumn id="195" name="Столбец195"/>
    <tableColumn id="196" name="Столбец196"/>
    <tableColumn id="197" name="Столбец197"/>
    <tableColumn id="198" name="Столбец198"/>
    <tableColumn id="199" name="Столбец199"/>
    <tableColumn id="200" name="Столбец200"/>
    <tableColumn id="201" name="Столбец201"/>
    <tableColumn id="202" name="Столбец202"/>
    <tableColumn id="203" name="Столбец203"/>
    <tableColumn id="204" name="Столбец204"/>
    <tableColumn id="205" name="Столбец205"/>
    <tableColumn id="206" name="Столбец206"/>
    <tableColumn id="207" name="Столбец207"/>
    <tableColumn id="208" name="Столбец208"/>
    <tableColumn id="209" name="Столбец209"/>
    <tableColumn id="210" name="Столбец210"/>
    <tableColumn id="211" name="Столбец211"/>
    <tableColumn id="212" name="Столбец212"/>
    <tableColumn id="213" name="Столбец213"/>
    <tableColumn id="214" name="Столбец214"/>
    <tableColumn id="215" name="Столбец215"/>
    <tableColumn id="216" name="Столбец216"/>
    <tableColumn id="217" name="Столбец217"/>
    <tableColumn id="218" name="Столбец218"/>
    <tableColumn id="219" name="Столбец219"/>
    <tableColumn id="220" name="Столбец220"/>
    <tableColumn id="221" name="Столбец221"/>
    <tableColumn id="222" name="Столбец222"/>
    <tableColumn id="223" name="Столбец223"/>
    <tableColumn id="224" name="Столбец224"/>
    <tableColumn id="225" name="Столбец225"/>
    <tableColumn id="226" name="Столбец226"/>
    <tableColumn id="227" name="Столбец227"/>
    <tableColumn id="228" name="Столбец228"/>
    <tableColumn id="229" name="Столбец229"/>
    <tableColumn id="230" name="Столбец230"/>
    <tableColumn id="231" name="Столбец231"/>
    <tableColumn id="232" name="Столбец232"/>
    <tableColumn id="233" name="Столбец233"/>
    <tableColumn id="234" name="Столбец234"/>
    <tableColumn id="235" name="Столбец235"/>
    <tableColumn id="236" name="Столбец236"/>
    <tableColumn id="237" name="Столбец237"/>
    <tableColumn id="238" name="Столбец238"/>
    <tableColumn id="239" name="Столбец239"/>
    <tableColumn id="240" name="Столбец240"/>
    <tableColumn id="241" name="Столбец241"/>
    <tableColumn id="242" name="Столбец242"/>
    <tableColumn id="243" name="Столбец243"/>
    <tableColumn id="244" name="Столбец244"/>
    <tableColumn id="245" name="Столбец245"/>
    <tableColumn id="246" name="Столбец246"/>
    <tableColumn id="247" name="Столбец247"/>
    <tableColumn id="248" name="Столбец248"/>
    <tableColumn id="249" name="Столбец249"/>
    <tableColumn id="250" name="Столбец250"/>
    <tableColumn id="251" name="Столбец251"/>
    <tableColumn id="252" name="Столбец252"/>
    <tableColumn id="253" name="Столбец253"/>
    <tableColumn id="254" name="Столбец254"/>
    <tableColumn id="255" name="Столбец255"/>
    <tableColumn id="256" name="Столбец256"/>
    <tableColumn id="257" name="Столбец257"/>
    <tableColumn id="258" name="Столбец25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PageLayoutView="0" workbookViewId="0" topLeftCell="L1">
      <selection activeCell="AA6" sqref="AA6"/>
    </sheetView>
  </sheetViews>
  <sheetFormatPr defaultColWidth="13.8515625" defaultRowHeight="15" outlineLevelCol="1"/>
  <cols>
    <col min="1" max="1" width="11.8515625" style="0" customWidth="1"/>
    <col min="2" max="2" width="60.00390625" style="0" customWidth="1"/>
    <col min="3" max="3" width="11.8515625" style="0" customWidth="1"/>
    <col min="4" max="4" width="13.8515625" style="0" customWidth="1" outlineLevel="1"/>
    <col min="5" max="5" width="9.28125" style="0" customWidth="1" outlineLevel="1"/>
    <col min="6" max="6" width="13.28125" style="0" customWidth="1"/>
    <col min="7" max="8" width="11.8515625" style="0" customWidth="1" outlineLevel="1"/>
    <col min="9" max="9" width="14.140625" style="0" customWidth="1"/>
    <col min="10" max="11" width="12.8515625" style="0" customWidth="1" outlineLevel="1"/>
    <col min="12" max="12" width="12.8515625" style="0" customWidth="1"/>
    <col min="13" max="14" width="12.8515625" style="0" customWidth="1" outlineLevel="1"/>
    <col min="15" max="15" width="12.8515625" style="0" customWidth="1"/>
    <col min="16" max="17" width="12.8515625" style="0" customWidth="1" outlineLevel="1"/>
    <col min="18" max="18" width="12.8515625" style="0" customWidth="1"/>
    <col min="19" max="20" width="12.8515625" style="0" customWidth="1" outlineLevel="1"/>
    <col min="21" max="21" width="12.8515625" style="0" customWidth="1"/>
    <col min="22" max="23" width="12.8515625" style="0" customWidth="1" outlineLevel="1"/>
    <col min="24" max="24" width="12.8515625" style="0" customWidth="1"/>
    <col min="25" max="25" width="18.7109375" style="0" customWidth="1" outlineLevel="1"/>
    <col min="26" max="26" width="12.8515625" style="0" customWidth="1" outlineLevel="1"/>
    <col min="27" max="27" width="15.8515625" style="0" customWidth="1"/>
    <col min="28" max="97" width="12.8515625" style="0" customWidth="1"/>
  </cols>
  <sheetData>
    <row r="1" spans="1:256" s="4" customFormat="1" ht="32.25" customHeight="1">
      <c r="A1" s="3" t="s">
        <v>229</v>
      </c>
      <c r="B1" s="4" t="s">
        <v>230</v>
      </c>
      <c r="C1" s="4" t="s">
        <v>231</v>
      </c>
      <c r="D1" s="4" t="s">
        <v>235</v>
      </c>
      <c r="E1" s="4" t="s">
        <v>233</v>
      </c>
      <c r="F1" s="4" t="s">
        <v>232</v>
      </c>
      <c r="G1" s="4" t="s">
        <v>236</v>
      </c>
      <c r="H1" s="4" t="s">
        <v>234</v>
      </c>
      <c r="I1" s="4" t="s">
        <v>255</v>
      </c>
      <c r="J1" s="4" t="s">
        <v>237</v>
      </c>
      <c r="K1" s="4" t="s">
        <v>238</v>
      </c>
      <c r="L1" s="4" t="s">
        <v>239</v>
      </c>
      <c r="M1" s="4" t="s">
        <v>241</v>
      </c>
      <c r="N1" s="4" t="s">
        <v>240</v>
      </c>
      <c r="O1" s="4" t="s">
        <v>242</v>
      </c>
      <c r="P1" s="4" t="s">
        <v>243</v>
      </c>
      <c r="Q1" s="4" t="s">
        <v>244</v>
      </c>
      <c r="R1" s="4" t="s">
        <v>245</v>
      </c>
      <c r="S1" s="4" t="s">
        <v>246</v>
      </c>
      <c r="T1" s="4" t="s">
        <v>247</v>
      </c>
      <c r="U1" s="4" t="s">
        <v>248</v>
      </c>
      <c r="V1" s="4" t="s">
        <v>249</v>
      </c>
      <c r="W1" s="4" t="s">
        <v>250</v>
      </c>
      <c r="X1" s="4" t="s">
        <v>251</v>
      </c>
      <c r="Y1" s="4" t="s">
        <v>252</v>
      </c>
      <c r="Z1" s="4" t="s">
        <v>253</v>
      </c>
      <c r="AA1" s="4" t="s">
        <v>254</v>
      </c>
      <c r="AB1" s="4" t="s">
        <v>0</v>
      </c>
      <c r="AC1" s="4" t="s">
        <v>1</v>
      </c>
      <c r="AD1" s="4" t="s">
        <v>2</v>
      </c>
      <c r="AE1" s="4" t="s">
        <v>3</v>
      </c>
      <c r="AF1" s="4" t="s">
        <v>4</v>
      </c>
      <c r="AG1" s="4" t="s">
        <v>5</v>
      </c>
      <c r="AH1" s="4" t="s">
        <v>6</v>
      </c>
      <c r="AI1" s="4" t="s">
        <v>7</v>
      </c>
      <c r="AJ1" s="4" t="s">
        <v>8</v>
      </c>
      <c r="AK1" s="4" t="s">
        <v>9</v>
      </c>
      <c r="AL1" s="4" t="s">
        <v>10</v>
      </c>
      <c r="AM1" s="4" t="s">
        <v>11</v>
      </c>
      <c r="AN1" s="4" t="s">
        <v>12</v>
      </c>
      <c r="AO1" s="4" t="s">
        <v>13</v>
      </c>
      <c r="AP1" s="4" t="s">
        <v>14</v>
      </c>
      <c r="AQ1" s="4" t="s">
        <v>15</v>
      </c>
      <c r="AR1" s="4" t="s">
        <v>16</v>
      </c>
      <c r="AS1" s="4" t="s">
        <v>17</v>
      </c>
      <c r="AT1" s="4" t="s">
        <v>18</v>
      </c>
      <c r="AU1" s="4" t="s">
        <v>19</v>
      </c>
      <c r="AV1" s="4" t="s">
        <v>20</v>
      </c>
      <c r="AW1" s="4" t="s">
        <v>21</v>
      </c>
      <c r="AX1" s="4" t="s">
        <v>22</v>
      </c>
      <c r="AY1" s="4" t="s">
        <v>23</v>
      </c>
      <c r="AZ1" s="4" t="s">
        <v>24</v>
      </c>
      <c r="BA1" s="4" t="s">
        <v>25</v>
      </c>
      <c r="BB1" s="4" t="s">
        <v>26</v>
      </c>
      <c r="BC1" s="4" t="s">
        <v>27</v>
      </c>
      <c r="BD1" s="4" t="s">
        <v>28</v>
      </c>
      <c r="BE1" s="4" t="s">
        <v>29</v>
      </c>
      <c r="BF1" s="4" t="s">
        <v>30</v>
      </c>
      <c r="BG1" s="4" t="s">
        <v>31</v>
      </c>
      <c r="BH1" s="4" t="s">
        <v>32</v>
      </c>
      <c r="BI1" s="4" t="s">
        <v>33</v>
      </c>
      <c r="BJ1" s="4" t="s">
        <v>34</v>
      </c>
      <c r="BK1" s="4" t="s">
        <v>35</v>
      </c>
      <c r="BL1" s="4" t="s">
        <v>36</v>
      </c>
      <c r="BM1" s="4" t="s">
        <v>37</v>
      </c>
      <c r="BN1" s="4" t="s">
        <v>38</v>
      </c>
      <c r="BO1" s="4" t="s">
        <v>39</v>
      </c>
      <c r="BP1" s="4" t="s">
        <v>40</v>
      </c>
      <c r="BQ1" s="4" t="s">
        <v>41</v>
      </c>
      <c r="BR1" s="4" t="s">
        <v>42</v>
      </c>
      <c r="BS1" s="4" t="s">
        <v>43</v>
      </c>
      <c r="BT1" s="4" t="s">
        <v>44</v>
      </c>
      <c r="BU1" s="4" t="s">
        <v>45</v>
      </c>
      <c r="BV1" s="4" t="s">
        <v>46</v>
      </c>
      <c r="BW1" s="4" t="s">
        <v>47</v>
      </c>
      <c r="BX1" s="4" t="s">
        <v>48</v>
      </c>
      <c r="BY1" s="4" t="s">
        <v>49</v>
      </c>
      <c r="BZ1" s="4" t="s">
        <v>50</v>
      </c>
      <c r="CA1" s="4" t="s">
        <v>51</v>
      </c>
      <c r="CB1" s="4" t="s">
        <v>52</v>
      </c>
      <c r="CC1" s="4" t="s">
        <v>53</v>
      </c>
      <c r="CD1" s="4" t="s">
        <v>54</v>
      </c>
      <c r="CE1" s="4" t="s">
        <v>55</v>
      </c>
      <c r="CF1" s="4" t="s">
        <v>56</v>
      </c>
      <c r="CG1" s="4" t="s">
        <v>57</v>
      </c>
      <c r="CH1" s="4" t="s">
        <v>58</v>
      </c>
      <c r="CI1" s="4" t="s">
        <v>59</v>
      </c>
      <c r="CJ1" s="4" t="s">
        <v>60</v>
      </c>
      <c r="CK1" s="4" t="s">
        <v>61</v>
      </c>
      <c r="CL1" s="4" t="s">
        <v>62</v>
      </c>
      <c r="CM1" s="4" t="s">
        <v>63</v>
      </c>
      <c r="CN1" s="4" t="s">
        <v>64</v>
      </c>
      <c r="CO1" s="4" t="s">
        <v>65</v>
      </c>
      <c r="CP1" s="4" t="s">
        <v>66</v>
      </c>
      <c r="CQ1" s="4" t="s">
        <v>67</v>
      </c>
      <c r="CR1" s="4" t="s">
        <v>68</v>
      </c>
      <c r="CS1" s="4" t="s">
        <v>69</v>
      </c>
      <c r="CT1" s="4" t="s">
        <v>70</v>
      </c>
      <c r="CU1" s="4" t="s">
        <v>71</v>
      </c>
      <c r="CV1" s="4" t="s">
        <v>72</v>
      </c>
      <c r="CW1" s="4" t="s">
        <v>73</v>
      </c>
      <c r="CX1" s="4" t="s">
        <v>74</v>
      </c>
      <c r="CY1" s="4" t="s">
        <v>75</v>
      </c>
      <c r="CZ1" s="4" t="s">
        <v>76</v>
      </c>
      <c r="DA1" s="4" t="s">
        <v>77</v>
      </c>
      <c r="DB1" s="4" t="s">
        <v>78</v>
      </c>
      <c r="DC1" s="4" t="s">
        <v>79</v>
      </c>
      <c r="DD1" s="4" t="s">
        <v>80</v>
      </c>
      <c r="DE1" s="4" t="s">
        <v>81</v>
      </c>
      <c r="DF1" s="4" t="s">
        <v>82</v>
      </c>
      <c r="DG1" s="4" t="s">
        <v>83</v>
      </c>
      <c r="DH1" s="4" t="s">
        <v>84</v>
      </c>
      <c r="DI1" s="4" t="s">
        <v>85</v>
      </c>
      <c r="DJ1" s="4" t="s">
        <v>86</v>
      </c>
      <c r="DK1" s="4" t="s">
        <v>87</v>
      </c>
      <c r="DL1" s="4" t="s">
        <v>88</v>
      </c>
      <c r="DM1" s="4" t="s">
        <v>89</v>
      </c>
      <c r="DN1" s="4" t="s">
        <v>90</v>
      </c>
      <c r="DO1" s="4" t="s">
        <v>91</v>
      </c>
      <c r="DP1" s="4" t="s">
        <v>92</v>
      </c>
      <c r="DQ1" s="4" t="s">
        <v>93</v>
      </c>
      <c r="DR1" s="4" t="s">
        <v>94</v>
      </c>
      <c r="DS1" s="4" t="s">
        <v>95</v>
      </c>
      <c r="DT1" s="4" t="s">
        <v>96</v>
      </c>
      <c r="DU1" s="4" t="s">
        <v>97</v>
      </c>
      <c r="DV1" s="4" t="s">
        <v>98</v>
      </c>
      <c r="DW1" s="4" t="s">
        <v>99</v>
      </c>
      <c r="DX1" s="4" t="s">
        <v>100</v>
      </c>
      <c r="DY1" s="4" t="s">
        <v>101</v>
      </c>
      <c r="DZ1" s="4" t="s">
        <v>102</v>
      </c>
      <c r="EA1" s="4" t="s">
        <v>103</v>
      </c>
      <c r="EB1" s="4" t="s">
        <v>104</v>
      </c>
      <c r="EC1" s="4" t="s">
        <v>105</v>
      </c>
      <c r="ED1" s="4" t="s">
        <v>106</v>
      </c>
      <c r="EE1" s="4" t="s">
        <v>107</v>
      </c>
      <c r="EF1" s="4" t="s">
        <v>108</v>
      </c>
      <c r="EG1" s="4" t="s">
        <v>109</v>
      </c>
      <c r="EH1" s="4" t="s">
        <v>110</v>
      </c>
      <c r="EI1" s="4" t="s">
        <v>111</v>
      </c>
      <c r="EJ1" s="4" t="s">
        <v>112</v>
      </c>
      <c r="EK1" s="4" t="s">
        <v>113</v>
      </c>
      <c r="EL1" s="4" t="s">
        <v>114</v>
      </c>
      <c r="EM1" s="4" t="s">
        <v>115</v>
      </c>
      <c r="EN1" s="4" t="s">
        <v>116</v>
      </c>
      <c r="EO1" s="4" t="s">
        <v>117</v>
      </c>
      <c r="EP1" s="4" t="s">
        <v>118</v>
      </c>
      <c r="EQ1" s="4" t="s">
        <v>119</v>
      </c>
      <c r="ER1" s="4" t="s">
        <v>120</v>
      </c>
      <c r="ES1" s="4" t="s">
        <v>121</v>
      </c>
      <c r="ET1" s="4" t="s">
        <v>122</v>
      </c>
      <c r="EU1" s="4" t="s">
        <v>123</v>
      </c>
      <c r="EV1" s="4" t="s">
        <v>124</v>
      </c>
      <c r="EW1" s="4" t="s">
        <v>125</v>
      </c>
      <c r="EX1" s="4" t="s">
        <v>126</v>
      </c>
      <c r="EY1" s="4" t="s">
        <v>127</v>
      </c>
      <c r="EZ1" s="4" t="s">
        <v>128</v>
      </c>
      <c r="FA1" s="4" t="s">
        <v>129</v>
      </c>
      <c r="FB1" s="4" t="s">
        <v>130</v>
      </c>
      <c r="FC1" s="4" t="s">
        <v>131</v>
      </c>
      <c r="FD1" s="4" t="s">
        <v>132</v>
      </c>
      <c r="FE1" s="4" t="s">
        <v>133</v>
      </c>
      <c r="FF1" s="4" t="s">
        <v>134</v>
      </c>
      <c r="FG1" s="4" t="s">
        <v>135</v>
      </c>
      <c r="FH1" s="4" t="s">
        <v>136</v>
      </c>
      <c r="FI1" s="4" t="s">
        <v>137</v>
      </c>
      <c r="FJ1" s="4" t="s">
        <v>138</v>
      </c>
      <c r="FK1" s="4" t="s">
        <v>139</v>
      </c>
      <c r="FL1" s="4" t="s">
        <v>140</v>
      </c>
      <c r="FM1" s="4" t="s">
        <v>141</v>
      </c>
      <c r="FN1" s="4" t="s">
        <v>142</v>
      </c>
      <c r="FO1" s="4" t="s">
        <v>143</v>
      </c>
      <c r="FP1" s="4" t="s">
        <v>144</v>
      </c>
      <c r="FQ1" s="4" t="s">
        <v>145</v>
      </c>
      <c r="FR1" s="4" t="s">
        <v>146</v>
      </c>
      <c r="FS1" s="4" t="s">
        <v>147</v>
      </c>
      <c r="FT1" s="4" t="s">
        <v>148</v>
      </c>
      <c r="FU1" s="4" t="s">
        <v>149</v>
      </c>
      <c r="FV1" s="4" t="s">
        <v>150</v>
      </c>
      <c r="FW1" s="4" t="s">
        <v>151</v>
      </c>
      <c r="FX1" s="4" t="s">
        <v>152</v>
      </c>
      <c r="FY1" s="4" t="s">
        <v>153</v>
      </c>
      <c r="FZ1" s="4" t="s">
        <v>154</v>
      </c>
      <c r="GA1" s="4" t="s">
        <v>155</v>
      </c>
      <c r="GB1" s="4" t="s">
        <v>156</v>
      </c>
      <c r="GC1" s="4" t="s">
        <v>157</v>
      </c>
      <c r="GD1" s="4" t="s">
        <v>158</v>
      </c>
      <c r="GE1" s="4" t="s">
        <v>159</v>
      </c>
      <c r="GF1" s="4" t="s">
        <v>160</v>
      </c>
      <c r="GG1" s="4" t="s">
        <v>161</v>
      </c>
      <c r="GH1" s="4" t="s">
        <v>162</v>
      </c>
      <c r="GI1" s="4" t="s">
        <v>163</v>
      </c>
      <c r="GJ1" s="4" t="s">
        <v>164</v>
      </c>
      <c r="GK1" s="4" t="s">
        <v>165</v>
      </c>
      <c r="GL1" s="4" t="s">
        <v>166</v>
      </c>
      <c r="GM1" s="4" t="s">
        <v>167</v>
      </c>
      <c r="GN1" s="4" t="s">
        <v>168</v>
      </c>
      <c r="GO1" s="4" t="s">
        <v>169</v>
      </c>
      <c r="GP1" s="4" t="s">
        <v>170</v>
      </c>
      <c r="GQ1" s="4" t="s">
        <v>171</v>
      </c>
      <c r="GR1" s="4" t="s">
        <v>172</v>
      </c>
      <c r="GS1" s="4" t="s">
        <v>173</v>
      </c>
      <c r="GT1" s="4" t="s">
        <v>174</v>
      </c>
      <c r="GU1" s="4" t="s">
        <v>175</v>
      </c>
      <c r="GV1" s="4" t="s">
        <v>176</v>
      </c>
      <c r="GW1" s="4" t="s">
        <v>177</v>
      </c>
      <c r="GX1" s="4" t="s">
        <v>178</v>
      </c>
      <c r="GY1" s="4" t="s">
        <v>179</v>
      </c>
      <c r="GZ1" s="4" t="s">
        <v>180</v>
      </c>
      <c r="HA1" s="4" t="s">
        <v>181</v>
      </c>
      <c r="HB1" s="4" t="s">
        <v>182</v>
      </c>
      <c r="HC1" s="4" t="s">
        <v>183</v>
      </c>
      <c r="HD1" s="4" t="s">
        <v>184</v>
      </c>
      <c r="HE1" s="4" t="s">
        <v>185</v>
      </c>
      <c r="HF1" s="4" t="s">
        <v>186</v>
      </c>
      <c r="HG1" s="4" t="s">
        <v>187</v>
      </c>
      <c r="HH1" s="4" t="s">
        <v>188</v>
      </c>
      <c r="HI1" s="4" t="s">
        <v>189</v>
      </c>
      <c r="HJ1" s="4" t="s">
        <v>190</v>
      </c>
      <c r="HK1" s="4" t="s">
        <v>191</v>
      </c>
      <c r="HL1" s="4" t="s">
        <v>192</v>
      </c>
      <c r="HM1" s="4" t="s">
        <v>193</v>
      </c>
      <c r="HN1" s="4" t="s">
        <v>194</v>
      </c>
      <c r="HO1" s="4" t="s">
        <v>195</v>
      </c>
      <c r="HP1" s="4" t="s">
        <v>196</v>
      </c>
      <c r="HQ1" s="4" t="s">
        <v>197</v>
      </c>
      <c r="HR1" s="4" t="s">
        <v>198</v>
      </c>
      <c r="HS1" s="4" t="s">
        <v>199</v>
      </c>
      <c r="HT1" s="4" t="s">
        <v>200</v>
      </c>
      <c r="HU1" s="4" t="s">
        <v>201</v>
      </c>
      <c r="HV1" s="4" t="s">
        <v>202</v>
      </c>
      <c r="HW1" s="4" t="s">
        <v>203</v>
      </c>
      <c r="HX1" s="4" t="s">
        <v>204</v>
      </c>
      <c r="HY1" s="4" t="s">
        <v>205</v>
      </c>
      <c r="HZ1" s="4" t="s">
        <v>206</v>
      </c>
      <c r="IA1" s="4" t="s">
        <v>207</v>
      </c>
      <c r="IB1" s="4" t="s">
        <v>208</v>
      </c>
      <c r="IC1" s="4" t="s">
        <v>209</v>
      </c>
      <c r="ID1" s="4" t="s">
        <v>210</v>
      </c>
      <c r="IE1" s="4" t="s">
        <v>211</v>
      </c>
      <c r="IF1" s="4" t="s">
        <v>212</v>
      </c>
      <c r="IG1" s="4" t="s">
        <v>213</v>
      </c>
      <c r="IH1" s="4" t="s">
        <v>214</v>
      </c>
      <c r="II1" s="4" t="s">
        <v>215</v>
      </c>
      <c r="IJ1" s="4" t="s">
        <v>216</v>
      </c>
      <c r="IK1" s="4" t="s">
        <v>217</v>
      </c>
      <c r="IL1" s="4" t="s">
        <v>218</v>
      </c>
      <c r="IM1" s="4" t="s">
        <v>219</v>
      </c>
      <c r="IN1" s="4" t="s">
        <v>220</v>
      </c>
      <c r="IO1" s="4" t="s">
        <v>221</v>
      </c>
      <c r="IP1" s="4" t="s">
        <v>222</v>
      </c>
      <c r="IQ1" s="4" t="s">
        <v>223</v>
      </c>
      <c r="IR1" s="4" t="s">
        <v>224</v>
      </c>
      <c r="IS1" s="4" t="s">
        <v>225</v>
      </c>
      <c r="IT1" s="4" t="s">
        <v>226</v>
      </c>
      <c r="IU1" s="4" t="s">
        <v>227</v>
      </c>
      <c r="IV1" s="4" t="s">
        <v>228</v>
      </c>
    </row>
    <row r="2" spans="1:27" s="1" customFormat="1" ht="15">
      <c r="A2" s="2"/>
      <c r="D2" s="1">
        <f>IF(Лист1!$A2=1,VLOOKUP(C2,{1,165;3,160;5,155;10,150;20,135},2,1))+IF(Лист1!$A2=2,VLOOKUP(C2,{1,150;3,145;5,140;20,135},2,1))</f>
        <v>0</v>
      </c>
      <c r="E2" s="1">
        <f>Лист1!$C2*Лист1!$D2</f>
        <v>0</v>
      </c>
      <c r="G2" s="1">
        <f>IF(Лист1!$A2=1,VLOOKUP(F2,{1,175;3,170;5,165;10,160;20,140},2,1))+IF(Лист1!$A2=2,VLOOKUP(F2,{1,160;3,155;5,150;20,140},2,1))</f>
        <v>0</v>
      </c>
      <c r="H2" s="1">
        <f>Лист1!$F2*Лист1!$G2</f>
        <v>0</v>
      </c>
      <c r="J2" s="1">
        <f>IF(Лист1!$A2=1,VLOOKUP(I2,{1,175;3,170;5,165;10,160;20,140},2,1))+IF(Лист1!$A2=2,VLOOKUP(I2,{1,160;3,155;5,150;20,140},2,1))</f>
        <v>0</v>
      </c>
      <c r="K2" s="1">
        <f>Лист1!$I2*Лист1!$J2</f>
        <v>0</v>
      </c>
      <c r="M2" s="1">
        <f>IF(Лист1!$A2=1,VLOOKUP(L2,{1,140;20,112},2,1))+IF(Лист1!$A2=2,VLOOKUP(L2,{1,125;20,112},2,1))</f>
        <v>0</v>
      </c>
      <c r="N2" s="1">
        <f>Лист1!$L2*Лист1!$M2</f>
        <v>0</v>
      </c>
      <c r="P2" s="1">
        <f>IF(Лист1!$A2=1,VLOOKUP(O2,{1,180;20,145},2,1))+IF(Лист1!$A2=2,VLOOKUP(O2,{1,155;20,145},2,1))</f>
        <v>0</v>
      </c>
      <c r="Q2" s="1">
        <f>Лист1!$O2*Лист1!$P2</f>
        <v>0</v>
      </c>
      <c r="S2" s="1">
        <f>IF(Лист1!$A2=1,VLOOKUP(R2,{1,65;20,45},2,1))+IF(Лист1!$A2=2,VLOOKUP(R2,{1,50;20,45},2,1))</f>
        <v>0</v>
      </c>
      <c r="T2" s="1">
        <f>Лист1!$R2*Лист1!$S2</f>
        <v>0</v>
      </c>
      <c r="V2" s="1">
        <f>IF(Лист1!$A2=1,VLOOKUP(U2,{1,70;20,43},2,1))+IF(Лист1!$A2=2,VLOOKUP(U2,{1,55;20,43},2,1))</f>
        <v>0</v>
      </c>
      <c r="W2" s="1">
        <f>Лист1!$U2*Лист1!$V2</f>
        <v>0</v>
      </c>
      <c r="Y2" s="1">
        <f>IF(Лист1!$A2=1,VLOOKUP(X2,{1,130;10,100},2,1))+IF(Лист1!$A2=2,VLOOKUP(X2,{1,130;10,100},2,1))</f>
        <v>0</v>
      </c>
      <c r="Z2" s="1">
        <f>Лист1!$X2*Лист1!$Y2</f>
        <v>0</v>
      </c>
      <c r="AA2" s="1">
        <f>SUM(Лист1!$E2,Лист1!$H2,Лист1!$K2,Лист1!$N2,Лист1!$Q2,Лист1!$T2,Лист1!$W2,Лист1!$Z2)</f>
        <v>0</v>
      </c>
    </row>
    <row r="3" spans="1:27" s="1" customFormat="1" ht="15">
      <c r="A3" s="2"/>
      <c r="D3" s="1">
        <f>IF(Лист1!$A3=1,VLOOKUP(C3,{1,165;3,160;5,155;10,150;20,135},2,1))+IF(Лист1!$A3=2,VLOOKUP(C3,{1,150;3,145;5,140;20,135},2,1))</f>
        <v>0</v>
      </c>
      <c r="E3" s="1">
        <f>Лист1!$C3*Лист1!$D3</f>
        <v>0</v>
      </c>
      <c r="G3" s="1">
        <f>IF(Лист1!$A3=1,VLOOKUP(F3,{1,175;3,170;5,165;10,160;20,140},2,1))+IF(Лист1!$A3=2,VLOOKUP(F3,{1,160;3,155;5,150;20,140},2,1))</f>
        <v>0</v>
      </c>
      <c r="H3" s="1">
        <f>Лист1!$F3*Лист1!$G3</f>
        <v>0</v>
      </c>
      <c r="J3" s="1">
        <f>IF(Лист1!$A3=1,VLOOKUP(I3,{1,175;3,170;5,165;10,160;20,140},2,1))+IF(Лист1!$A3=2,VLOOKUP(I3,{1,160;3,155;5,150;20,140},2,1))</f>
        <v>0</v>
      </c>
      <c r="K3" s="1">
        <f>Лист1!$I3*Лист1!$J3</f>
        <v>0</v>
      </c>
      <c r="M3" s="1">
        <f>IF(Лист1!$A3=1,VLOOKUP(L3,{1,140;20,112},2,1))+IF(Лист1!$A3=2,VLOOKUP(L3,{1,125;20,112},2,1))</f>
        <v>0</v>
      </c>
      <c r="N3" s="1">
        <f>Лист1!$L3*Лист1!$M3</f>
        <v>0</v>
      </c>
      <c r="P3" s="1">
        <f>IF(Лист1!$A3=1,VLOOKUP(O3,{1,180;20,145},2,1))+IF(Лист1!$A3=2,VLOOKUP(O3,{1,155;20,145},2,1))</f>
        <v>0</v>
      </c>
      <c r="Q3" s="1">
        <f>Лист1!$O3*Лист1!$P3</f>
        <v>0</v>
      </c>
      <c r="S3" s="1">
        <f>IF(Лист1!$A3=1,VLOOKUP(R3,{1,65;20,45},2,1))+IF(Лист1!$A3=2,VLOOKUP(R3,{1,50;20,45},2,1))</f>
        <v>0</v>
      </c>
      <c r="T3" s="1">
        <f>Лист1!$R3*Лист1!$S3</f>
        <v>0</v>
      </c>
      <c r="V3" s="1">
        <f>IF(Лист1!$A3=1,VLOOKUP(U3,{1,70;20,43},2,1))+IF(Лист1!$A3=2,VLOOKUP(U3,{1,55;20,43},2,1))</f>
        <v>0</v>
      </c>
      <c r="W3" s="1">
        <f>Лист1!$U3*Лист1!$V3</f>
        <v>0</v>
      </c>
      <c r="Y3" s="1">
        <f>IF(Лист1!$A3=1,VLOOKUP(X3,{1,130;10,100},2,1))+IF(Лист1!$A3=2,VLOOKUP(X3,{1,130;10,100},2,1))</f>
        <v>0</v>
      </c>
      <c r="Z3" s="1">
        <f>Лист1!$X3*Лист1!$Y3</f>
        <v>0</v>
      </c>
      <c r="AA3" s="1">
        <f>SUM(Лист1!$E3,Лист1!$H3,Лист1!$K3,Лист1!$N3,Лист1!$Q3,Лист1!$T3,Лист1!$W3,Лист1!$Z3)</f>
        <v>0</v>
      </c>
    </row>
    <row r="4" spans="1:27" s="1" customFormat="1" ht="15">
      <c r="A4" s="2"/>
      <c r="D4" s="1">
        <f>IF(Лист1!$A4=1,VLOOKUP(C4,{1,165;3,160;5,155;10,150;20,135},2,1))+IF(Лист1!$A4=2,VLOOKUP(C4,{1,150;3,145;5,140;20,135},2,1))</f>
        <v>0</v>
      </c>
      <c r="E4" s="1">
        <f>Лист1!$C4*Лист1!$D4</f>
        <v>0</v>
      </c>
      <c r="G4" s="1">
        <f>IF(Лист1!$A4=1,VLOOKUP(F4,{1,175;3,170;5,165;10,160;20,140},2,1))+IF(Лист1!$A4=2,VLOOKUP(F4,{1,160;3,155;5,150;20,140},2,1))</f>
        <v>0</v>
      </c>
      <c r="H4" s="1">
        <f>Лист1!$F4*Лист1!$G4</f>
        <v>0</v>
      </c>
      <c r="J4" s="1">
        <f>IF(Лист1!$A4=1,VLOOKUP(I4,{1,175;3,170;5,165;10,160;20,140},2,1))+IF(Лист1!$A4=2,VLOOKUP(I4,{1,160;3,155;5,150;20,140},2,1))</f>
        <v>0</v>
      </c>
      <c r="K4" s="1">
        <f>Лист1!$I4*Лист1!$J4</f>
        <v>0</v>
      </c>
      <c r="M4" s="1">
        <f>IF(Лист1!$A4=1,VLOOKUP(L4,{1,140;20,112},2,1))+IF(Лист1!$A4=2,VLOOKUP(L4,{1,125;20,112},2,1))</f>
        <v>0</v>
      </c>
      <c r="N4" s="1">
        <f>Лист1!$L4*Лист1!$M4</f>
        <v>0</v>
      </c>
      <c r="P4" s="1">
        <f>IF(Лист1!$A4=1,VLOOKUP(O4,{1,180;20,145},2,1))+IF(Лист1!$A4=2,VLOOKUP(O4,{1,155;20,145},2,1))</f>
        <v>0</v>
      </c>
      <c r="Q4" s="1">
        <f>Лист1!$O4*Лист1!$P4</f>
        <v>0</v>
      </c>
      <c r="S4" s="1">
        <f>IF(Лист1!$A4=1,VLOOKUP(R4,{1,65;20,45},2,1))+IF(Лист1!$A4=2,VLOOKUP(R4,{1,50;20,45},2,1))</f>
        <v>0</v>
      </c>
      <c r="T4" s="1">
        <f>Лист1!$R4*Лист1!$S4</f>
        <v>0</v>
      </c>
      <c r="V4" s="1">
        <f>IF(Лист1!$A4=1,VLOOKUP(U4,{1,70;20,43},2,1))+IF(Лист1!$A4=2,VLOOKUP(U4,{1,55;20,43},2,1))</f>
        <v>0</v>
      </c>
      <c r="W4" s="1">
        <f>Лист1!$U4*Лист1!$V4</f>
        <v>0</v>
      </c>
      <c r="Y4" s="1">
        <f>IF(Лист1!$A4=1,VLOOKUP(X4,{1,130;10,100},2,1))+IF(Лист1!$A4=2,VLOOKUP(X4,{1,130;10,100},2,1))</f>
        <v>0</v>
      </c>
      <c r="Z4" s="1">
        <f>Лист1!$X4*Лист1!$Y4</f>
        <v>0</v>
      </c>
      <c r="AA4" s="1">
        <f>SUM(Лист1!$E4,Лист1!$H4,Лист1!$K4,Лист1!$N4,Лист1!$Q4,Лист1!$T4,Лист1!$W4,Лист1!$Z4)</f>
        <v>0</v>
      </c>
    </row>
    <row r="5" spans="1:27" s="1" customFormat="1" ht="15">
      <c r="A5" s="2"/>
      <c r="D5" s="1">
        <f>IF(Лист1!$A5=1,VLOOKUP(C5,{1,165;3,160;5,155;10,150;20,135},2,1))+IF(Лист1!$A5=2,VLOOKUP(C5,{1,150;3,145;5,140;20,135},2,1))</f>
        <v>0</v>
      </c>
      <c r="E5" s="1">
        <f>Лист1!$C5*Лист1!$D5</f>
        <v>0</v>
      </c>
      <c r="G5" s="1">
        <f>IF(Лист1!$A5=1,VLOOKUP(F5,{1,175;3,170;5,165;10,160;20,140},2,1))+IF(Лист1!$A5=2,VLOOKUP(F5,{1,160;3,155;5,150;20,140},2,1))</f>
        <v>0</v>
      </c>
      <c r="H5" s="1">
        <f>Лист1!$F5*Лист1!$G5</f>
        <v>0</v>
      </c>
      <c r="J5" s="1">
        <f>IF(Лист1!$A5=1,VLOOKUP(I5,{1,175;3,170;5,165;10,160;20,140},2,1))+IF(Лист1!$A5=2,VLOOKUP(I5,{1,160;3,155;5,150;20,140},2,1))</f>
        <v>0</v>
      </c>
      <c r="K5" s="1">
        <f>Лист1!$I5*Лист1!$J5</f>
        <v>0</v>
      </c>
      <c r="M5" s="1">
        <f>IF(Лист1!$A5=1,VLOOKUP(L5,{1,140;20,112},2,1))+IF(Лист1!$A5=2,VLOOKUP(L5,{1,125;20,112},2,1))</f>
        <v>0</v>
      </c>
      <c r="N5" s="1">
        <f>Лист1!$L5*Лист1!$M5</f>
        <v>0</v>
      </c>
      <c r="P5" s="1">
        <f>IF(Лист1!$A5=1,VLOOKUP(O5,{1,180;20,145},2,1))+IF(Лист1!$A5=2,VLOOKUP(O5,{1,155;20,145},2,1))</f>
        <v>0</v>
      </c>
      <c r="Q5" s="1">
        <f>Лист1!$O5*Лист1!$P5</f>
        <v>0</v>
      </c>
      <c r="S5" s="1">
        <f>IF(Лист1!$A5=1,VLOOKUP(R5,{1,65;20,45},2,1))+IF(Лист1!$A5=2,VLOOKUP(R5,{1,50;20,45},2,1))</f>
        <v>0</v>
      </c>
      <c r="T5" s="1">
        <f>Лист1!$R5*Лист1!$S5</f>
        <v>0</v>
      </c>
      <c r="V5" s="1">
        <f>IF(Лист1!$A5=1,VLOOKUP(U5,{1,70;20,43},2,1))+IF(Лист1!$A5=2,VLOOKUP(U5,{1,55;20,43},2,1))</f>
        <v>0</v>
      </c>
      <c r="W5" s="1">
        <f>Лист1!$U5*Лист1!$V5</f>
        <v>0</v>
      </c>
      <c r="Y5" s="1">
        <f>IF(Лист1!$A5=1,VLOOKUP(X5,{1,130;10,100},2,1))+IF(Лист1!$A5=2,VLOOKUP(X5,{1,130;10,100},2,1))</f>
        <v>0</v>
      </c>
      <c r="Z5" s="1">
        <f>Лист1!$X5*Лист1!$Y5</f>
        <v>0</v>
      </c>
      <c r="AA5" s="1">
        <f>SUM(Лист1!$E5,Лист1!$H5,Лист1!$K5,Лист1!$N5,Лист1!$Q5,Лист1!$T5,Лист1!$W5,Лист1!$Z5)</f>
        <v>0</v>
      </c>
    </row>
    <row r="6" spans="1:27" s="1" customFormat="1" ht="15">
      <c r="A6" s="2"/>
      <c r="D6" s="1">
        <f>IF(Лист1!$A6=1,VLOOKUP(C6,{1,165;3,160;5,155;10,150;20,135},2,1))+IF(Лист1!$A6=2,VLOOKUP(C6,{1,150;3,145;5,140;20,135},2,1))</f>
        <v>0</v>
      </c>
      <c r="E6" s="1">
        <f>Лист1!$C6*Лист1!$D6</f>
        <v>0</v>
      </c>
      <c r="G6" s="1">
        <f>IF(Лист1!$A6=1,VLOOKUP(F6,{1,175;3,170;5,165;10,160;20,140},2,1))+IF(Лист1!$A6=2,VLOOKUP(F6,{1,160;3,155;5,150;20,140},2,1))</f>
        <v>0</v>
      </c>
      <c r="H6" s="1">
        <f>Лист1!$F6*Лист1!$G6</f>
        <v>0</v>
      </c>
      <c r="J6" s="1">
        <f>IF(Лист1!$A6=1,VLOOKUP(I6,{1,175;3,170;5,165;10,160;20,140},2,1))+IF(Лист1!$A6=2,VLOOKUP(I6,{1,160;3,155;5,150;20,140},2,1))</f>
        <v>0</v>
      </c>
      <c r="K6" s="1">
        <f>Лист1!$I6*Лист1!$J6</f>
        <v>0</v>
      </c>
      <c r="M6" s="1">
        <f>IF(Лист1!$A6=1,VLOOKUP(L6,{1,140;20,112},2,1))+IF(Лист1!$A6=2,VLOOKUP(L6,{1,125;20,112},2,1))</f>
        <v>0</v>
      </c>
      <c r="N6" s="1">
        <f>Лист1!$L6*Лист1!$M6</f>
        <v>0</v>
      </c>
      <c r="P6" s="1">
        <f>IF(Лист1!$A6=1,VLOOKUP(O6,{1,180;20,145},2,1))+IF(Лист1!$A6=2,VLOOKUP(O6,{1,155;20,145},2,1))</f>
        <v>0</v>
      </c>
      <c r="Q6" s="1">
        <f>Лист1!$O6*Лист1!$P6</f>
        <v>0</v>
      </c>
      <c r="S6" s="1">
        <f>IF(Лист1!$A6=1,VLOOKUP(R6,{1,65;20,45},2,1))+IF(Лист1!$A6=2,VLOOKUP(R6,{1,50;20,45},2,1))</f>
        <v>0</v>
      </c>
      <c r="T6" s="1">
        <f>Лист1!$R6*Лист1!$S6</f>
        <v>0</v>
      </c>
      <c r="V6" s="1">
        <f>IF(Лист1!$A6=1,VLOOKUP(U6,{1,70;20,43},2,1))+IF(Лист1!$A6=2,VLOOKUP(U6,{1,55;20,43},2,1))</f>
        <v>0</v>
      </c>
      <c r="W6" s="1">
        <f>Лист1!$U6*Лист1!$V6</f>
        <v>0</v>
      </c>
      <c r="Y6" s="1">
        <f>IF(Лист1!$A6=1,VLOOKUP(X6,{1,130;10,100},2,1))+IF(Лист1!$A6=2,VLOOKUP(X6,{1,130;10,100},2,1))</f>
        <v>0</v>
      </c>
      <c r="Z6" s="1">
        <f>Лист1!$X6*Лист1!$Y6</f>
        <v>0</v>
      </c>
      <c r="AA6" s="1">
        <f>SUM(Лист1!$E6,Лист1!$H6,Лист1!$K6,Лист1!$N6,Лист1!$Q6,Лист1!$T6,Лист1!$W6,Лист1!$Z6)</f>
        <v>0</v>
      </c>
    </row>
    <row r="7" spans="1:27" s="1" customFormat="1" ht="15">
      <c r="A7" s="2"/>
      <c r="D7" s="1">
        <f>IF(Лист1!$A7=1,VLOOKUP(C7,{1,165;3,160;5,155;10,150;20,135},2,1))+IF(Лист1!$A7=2,VLOOKUP(C7,{1,150;3,145;5,140;20,135},2,1))</f>
        <v>0</v>
      </c>
      <c r="E7" s="1">
        <f>Лист1!$C7*Лист1!$D7</f>
        <v>0</v>
      </c>
      <c r="G7" s="1">
        <f>IF(Лист1!$A7=1,VLOOKUP(F7,{1,175;3,170;5,165;10,160;20,140},2,1))+IF(Лист1!$A7=2,VLOOKUP(F7,{1,160;3,155;5,150;20,140},2,1))</f>
        <v>0</v>
      </c>
      <c r="H7" s="1">
        <f>Лист1!$F7*Лист1!$G7</f>
        <v>0</v>
      </c>
      <c r="J7" s="1">
        <f>IF(Лист1!$A7=1,VLOOKUP(I7,{1,175;3,170;5,165;10,160;20,140},2,1))+IF(Лист1!$A7=2,VLOOKUP(I7,{1,160;3,155;5,150;20,140},2,1))</f>
        <v>0</v>
      </c>
      <c r="K7" s="1">
        <f>Лист1!$I7*Лист1!$J7</f>
        <v>0</v>
      </c>
      <c r="M7" s="1">
        <f>IF(Лист1!$A7=1,VLOOKUP(L7,{1,140;20,112},2,1))+IF(Лист1!$A7=2,VLOOKUP(L7,{1,125;20,112},2,1))</f>
        <v>0</v>
      </c>
      <c r="N7" s="1">
        <f>Лист1!$L7*Лист1!$M7</f>
        <v>0</v>
      </c>
      <c r="P7" s="1">
        <f>IF(Лист1!$A7=1,VLOOKUP(O7,{1,180;20,145},2,1))+IF(Лист1!$A7=2,VLOOKUP(O7,{1,155;20,145},2,1))</f>
        <v>0</v>
      </c>
      <c r="Q7" s="1">
        <f>Лист1!$O7*Лист1!$P7</f>
        <v>0</v>
      </c>
      <c r="S7" s="1">
        <f>IF(Лист1!$A7=1,VLOOKUP(R7,{1,65;20,45},2,1))+IF(Лист1!$A7=2,VLOOKUP(R7,{1,50;20,45},2,1))</f>
        <v>0</v>
      </c>
      <c r="T7" s="1">
        <f>Лист1!$R7*Лист1!$S7</f>
        <v>0</v>
      </c>
      <c r="V7" s="1">
        <f>IF(Лист1!$A7=1,VLOOKUP(U7,{1,70;20,43},2,1))+IF(Лист1!$A7=2,VLOOKUP(U7,{1,55;20,43},2,1))</f>
        <v>0</v>
      </c>
      <c r="W7" s="1">
        <f>Лист1!$U7*Лист1!$V7</f>
        <v>0</v>
      </c>
      <c r="Y7" s="1">
        <f>IF(Лист1!$A7=1,VLOOKUP(X7,{1,130;10,100},2,1))+IF(Лист1!$A7=2,VLOOKUP(X7,{1,130;10,100},2,1))</f>
        <v>0</v>
      </c>
      <c r="Z7" s="1">
        <f>Лист1!$X7*Лист1!$Y7</f>
        <v>0</v>
      </c>
      <c r="AA7" s="1">
        <f>SUM(Лист1!$E7,Лист1!$H7,Лист1!$K7,Лист1!$N7,Лист1!$Q7,Лист1!$T7,Лист1!$W7,Лист1!$Z7)</f>
        <v>0</v>
      </c>
    </row>
    <row r="8" spans="1:27" s="1" customFormat="1" ht="15">
      <c r="A8" s="2"/>
      <c r="D8" s="1">
        <f>IF(Лист1!$A8=1,VLOOKUP(C8,{1,165;3,160;5,155;10,150;20,135},2,1))+IF(Лист1!$A8=2,VLOOKUP(C8,{1,150;3,145;5,140;20,135},2,1))</f>
        <v>0</v>
      </c>
      <c r="E8" s="1">
        <f>Лист1!$C8*Лист1!$D8</f>
        <v>0</v>
      </c>
      <c r="G8" s="1">
        <f>IF(Лист1!$A8=1,VLOOKUP(F8,{1,175;3,170;5,165;10,160;20,140},2,1))+IF(Лист1!$A8=2,VLOOKUP(F8,{1,160;3,155;5,150;20,140},2,1))</f>
        <v>0</v>
      </c>
      <c r="H8" s="1">
        <f>Лист1!$F8*Лист1!$G8</f>
        <v>0</v>
      </c>
      <c r="J8" s="1">
        <f>IF(Лист1!$A8=1,VLOOKUP(I8,{1,175;3,170;5,165;10,160;20,140},2,1))+IF(Лист1!$A8=2,VLOOKUP(I8,{1,160;3,155;5,150;20,140},2,1))</f>
        <v>0</v>
      </c>
      <c r="K8" s="1">
        <f>Лист1!$I8*Лист1!$J8</f>
        <v>0</v>
      </c>
      <c r="M8" s="1">
        <f>IF(Лист1!$A8=1,VLOOKUP(L8,{1,140;20,112},2,1))+IF(Лист1!$A8=2,VLOOKUP(L8,{1,125;20,112},2,1))</f>
        <v>0</v>
      </c>
      <c r="N8" s="1">
        <f>Лист1!$L8*Лист1!$M8</f>
        <v>0</v>
      </c>
      <c r="P8" s="1">
        <f>IF(Лист1!$A8=1,VLOOKUP(O8,{1,180;20,145},2,1))+IF(Лист1!$A8=2,VLOOKUP(O8,{1,155;20,145},2,1))</f>
        <v>0</v>
      </c>
      <c r="Q8" s="1">
        <f>Лист1!$O8*Лист1!$P8</f>
        <v>0</v>
      </c>
      <c r="S8" s="1">
        <f>IF(Лист1!$A8=1,VLOOKUP(R8,{1,65;20,45},2,1))+IF(Лист1!$A8=2,VLOOKUP(R8,{1,50;20,45},2,1))</f>
        <v>0</v>
      </c>
      <c r="T8" s="1">
        <f>Лист1!$R8*Лист1!$S8</f>
        <v>0</v>
      </c>
      <c r="V8" s="1">
        <f>IF(Лист1!$A8=1,VLOOKUP(U8,{1,70;20,43},2,1))+IF(Лист1!$A8=2,VLOOKUP(U8,{1,55;20,43},2,1))</f>
        <v>0</v>
      </c>
      <c r="W8" s="1">
        <f>Лист1!$U8*Лист1!$V8</f>
        <v>0</v>
      </c>
      <c r="Y8" s="1">
        <f>IF(Лист1!$A8=1,VLOOKUP(X8,{1,130;10,100},2,1))+IF(Лист1!$A8=2,VLOOKUP(X8,{1,130;10,100},2,1))</f>
        <v>0</v>
      </c>
      <c r="Z8" s="1">
        <f>Лист1!$X8*Лист1!$Y8</f>
        <v>0</v>
      </c>
      <c r="AA8" s="1">
        <f>SUM(Лист1!$E8,Лист1!$H8,Лист1!$K8,Лист1!$N8,Лист1!$Q8,Лист1!$T8,Лист1!$W8,Лист1!$Z8)</f>
        <v>0</v>
      </c>
    </row>
    <row r="9" spans="1:27" s="1" customFormat="1" ht="15">
      <c r="A9" s="2"/>
      <c r="D9" s="1">
        <f>IF(Лист1!$A9=1,VLOOKUP(C9,{1,165;3,160;5,155;10,150;20,135},2,1))+IF(Лист1!$A9=2,VLOOKUP(C9,{1,150;3,145;5,140;20,135},2,1))</f>
        <v>0</v>
      </c>
      <c r="E9" s="1">
        <f>Лист1!$C9*Лист1!$D9</f>
        <v>0</v>
      </c>
      <c r="G9" s="1">
        <f>IF(Лист1!$A9=1,VLOOKUP(F9,{1,175;3,170;5,165;10,160;20,140},2,1))+IF(Лист1!$A9=2,VLOOKUP(F9,{1,160;3,155;5,150;20,140},2,1))</f>
        <v>0</v>
      </c>
      <c r="H9" s="1">
        <f>Лист1!$F9*Лист1!$G9</f>
        <v>0</v>
      </c>
      <c r="J9" s="1">
        <f>IF(Лист1!$A9=1,VLOOKUP(I9,{1,175;3,170;5,165;10,160;20,140},2,1))+IF(Лист1!$A9=2,VLOOKUP(I9,{1,160;3,155;5,150;20,140},2,1))</f>
        <v>0</v>
      </c>
      <c r="K9" s="1">
        <f>Лист1!$I9*Лист1!$J9</f>
        <v>0</v>
      </c>
      <c r="M9" s="1">
        <f>IF(Лист1!$A9=1,VLOOKUP(L9,{1,140;20,112},2,1))+IF(Лист1!$A9=2,VLOOKUP(L9,{1,125;20,112},2,1))</f>
        <v>0</v>
      </c>
      <c r="N9" s="1">
        <f>Лист1!$L9*Лист1!$M9</f>
        <v>0</v>
      </c>
      <c r="P9" s="1">
        <f>IF(Лист1!$A9=1,VLOOKUP(O9,{1,180;20,145},2,1))+IF(Лист1!$A9=2,VLOOKUP(O9,{1,155;20,145},2,1))</f>
        <v>0</v>
      </c>
      <c r="Q9" s="1">
        <f>Лист1!$O9*Лист1!$P9</f>
        <v>0</v>
      </c>
      <c r="S9" s="1">
        <f>IF(Лист1!$A9=1,VLOOKUP(R9,{1,65;20,45},2,1))+IF(Лист1!$A9=2,VLOOKUP(R9,{1,50;20,45},2,1))</f>
        <v>0</v>
      </c>
      <c r="T9" s="1">
        <f>Лист1!$R9*Лист1!$S9</f>
        <v>0</v>
      </c>
      <c r="V9" s="1">
        <f>IF(Лист1!$A9=1,VLOOKUP(U9,{1,70;20,43},2,1))+IF(Лист1!$A9=2,VLOOKUP(U9,{1,55;20,43},2,1))</f>
        <v>0</v>
      </c>
      <c r="W9" s="1">
        <f>Лист1!$U9*Лист1!$V9</f>
        <v>0</v>
      </c>
      <c r="Y9" s="1">
        <f>IF(Лист1!$A9=1,VLOOKUP(X9,{1,130;10,100},2,1))+IF(Лист1!$A9=2,VLOOKUP(X9,{1,130;10,100},2,1))</f>
        <v>0</v>
      </c>
      <c r="Z9" s="1">
        <f>Лист1!$X9*Лист1!$Y9</f>
        <v>0</v>
      </c>
      <c r="AA9" s="1">
        <f>SUM(Лист1!$E9,Лист1!$H9,Лист1!$K9,Лист1!$N9,Лист1!$Q9,Лист1!$T9,Лист1!$W9,Лист1!$Z9)</f>
        <v>0</v>
      </c>
    </row>
    <row r="10" spans="1:27" s="1" customFormat="1" ht="15">
      <c r="A10" s="2"/>
      <c r="D10" s="1">
        <f>IF(Лист1!$A10=1,VLOOKUP(C10,{1,165;3,160;5,155;10,150;20,135},2,1))+IF(Лист1!$A10=2,VLOOKUP(C10,{1,150;3,145;5,140;20,135},2,1))</f>
        <v>0</v>
      </c>
      <c r="E10" s="1">
        <f>Лист1!$C10*Лист1!$D10</f>
        <v>0</v>
      </c>
      <c r="G10" s="1">
        <f>IF(Лист1!$A10=1,VLOOKUP(F10,{1,175;3,170;5,165;10,160;20,140},2,1))+IF(Лист1!$A10=2,VLOOKUP(F10,{1,160;3,155;5,150;20,140},2,1))</f>
        <v>0</v>
      </c>
      <c r="H10" s="1">
        <f>Лист1!$F10*Лист1!$G10</f>
        <v>0</v>
      </c>
      <c r="J10" s="1">
        <f>IF(Лист1!$A10=1,VLOOKUP(I10,{1,175;3,170;5,165;10,160;20,140},2,1))+IF(Лист1!$A10=2,VLOOKUP(I10,{1,160;3,155;5,150;20,140},2,1))</f>
        <v>0</v>
      </c>
      <c r="K10" s="1">
        <f>Лист1!$I10*Лист1!$J10</f>
        <v>0</v>
      </c>
      <c r="M10" s="1">
        <f>IF(Лист1!$A10=1,VLOOKUP(L10,{1,140;20,112},2,1))+IF(Лист1!$A10=2,VLOOKUP(L10,{1,125;20,112},2,1))</f>
        <v>0</v>
      </c>
      <c r="N10" s="1">
        <f>Лист1!$L10*Лист1!$M10</f>
        <v>0</v>
      </c>
      <c r="P10" s="1">
        <f>IF(Лист1!$A10=1,VLOOKUP(O10,{1,180;20,145},2,1))+IF(Лист1!$A10=2,VLOOKUP(O10,{1,155;20,145},2,1))</f>
        <v>0</v>
      </c>
      <c r="Q10" s="1">
        <f>Лист1!$O10*Лист1!$P10</f>
        <v>0</v>
      </c>
      <c r="S10" s="1">
        <f>IF(Лист1!$A10=1,VLOOKUP(R10,{1,65;20,45},2,1))+IF(Лист1!$A10=2,VLOOKUP(R10,{1,50;20,45},2,1))</f>
        <v>0</v>
      </c>
      <c r="T10" s="1">
        <f>Лист1!$R10*Лист1!$S10</f>
        <v>0</v>
      </c>
      <c r="V10" s="1">
        <f>IF(Лист1!$A10=1,VLOOKUP(U10,{1,70;20,43},2,1))+IF(Лист1!$A10=2,VLOOKUP(U10,{1,55;20,43},2,1))</f>
        <v>0</v>
      </c>
      <c r="W10" s="1">
        <f>Лист1!$U10*Лист1!$V10</f>
        <v>0</v>
      </c>
      <c r="Y10" s="1">
        <f>IF(Лист1!$A10=1,VLOOKUP(X10,{1,130;10,100},2,1))+IF(Лист1!$A10=2,VLOOKUP(X10,{1,130;10,100},2,1))</f>
        <v>0</v>
      </c>
      <c r="Z10" s="1">
        <f>Лист1!$X10*Лист1!$Y10</f>
        <v>0</v>
      </c>
      <c r="AA10" s="1">
        <f>SUM(Лист1!$E10,Лист1!$H10,Лист1!$K10,Лист1!$N10,Лист1!$Q10,Лист1!$T10,Лист1!$W10,Лист1!$Z10)</f>
        <v>0</v>
      </c>
    </row>
    <row r="11" spans="1:27" s="1" customFormat="1" ht="15">
      <c r="A11" s="2"/>
      <c r="D11" s="1">
        <f>IF(Лист1!$A11=1,VLOOKUP(C11,{1,165;3,160;5,155;10,150;20,135},2,1))+IF(Лист1!$A11=2,VLOOKUP(C11,{1,150;3,145;5,140;20,135},2,1))</f>
        <v>0</v>
      </c>
      <c r="E11" s="1">
        <f>Лист1!$C11*Лист1!$D11</f>
        <v>0</v>
      </c>
      <c r="G11" s="1">
        <f>IF(Лист1!$A11=1,VLOOKUP(F11,{1,175;3,170;5,165;10,160;20,140},2,1))+IF(Лист1!$A11=2,VLOOKUP(F11,{1,160;3,155;5,150;20,140},2,1))</f>
        <v>0</v>
      </c>
      <c r="H11" s="1">
        <f>Лист1!$F11*Лист1!$G11</f>
        <v>0</v>
      </c>
      <c r="J11" s="1">
        <f>IF(Лист1!$A11=1,VLOOKUP(I11,{1,175;3,170;5,165;10,160;20,140},2,1))+IF(Лист1!$A11=2,VLOOKUP(I11,{1,160;3,155;5,150;20,140},2,1))</f>
        <v>0</v>
      </c>
      <c r="K11" s="1">
        <f>Лист1!$I11*Лист1!$J11</f>
        <v>0</v>
      </c>
      <c r="M11" s="1">
        <f>IF(Лист1!$A11=1,VLOOKUP(L11,{1,140;20,112},2,1))+IF(Лист1!$A11=2,VLOOKUP(L11,{1,125;20,112},2,1))</f>
        <v>0</v>
      </c>
      <c r="N11" s="1">
        <f>Лист1!$L11*Лист1!$M11</f>
        <v>0</v>
      </c>
      <c r="P11" s="1">
        <f>IF(Лист1!$A11=1,VLOOKUP(O11,{1,180;20,145},2,1))+IF(Лист1!$A11=2,VLOOKUP(O11,{1,155;20,145},2,1))</f>
        <v>0</v>
      </c>
      <c r="Q11" s="1">
        <f>Лист1!$O11*Лист1!$P11</f>
        <v>0</v>
      </c>
      <c r="S11" s="1">
        <f>IF(Лист1!$A11=1,VLOOKUP(R11,{1,65;20,45},2,1))+IF(Лист1!$A11=2,VLOOKUP(R11,{1,50;20,45},2,1))</f>
        <v>0</v>
      </c>
      <c r="T11" s="1">
        <f>Лист1!$R11*Лист1!$S11</f>
        <v>0</v>
      </c>
      <c r="V11" s="1">
        <f>IF(Лист1!$A11=1,VLOOKUP(U11,{1,70;20,43},2,1))+IF(Лист1!$A11=2,VLOOKUP(U11,{1,55;20,43},2,1))</f>
        <v>0</v>
      </c>
      <c r="W11" s="1">
        <f>Лист1!$U11*Лист1!$V11</f>
        <v>0</v>
      </c>
      <c r="Y11" s="1">
        <f>IF(Лист1!$A11=1,VLOOKUP(X11,{1,130;10,100},2,1))+IF(Лист1!$A11=2,VLOOKUP(X11,{1,130;10,100},2,1))</f>
        <v>0</v>
      </c>
      <c r="Z11" s="1">
        <f>Лист1!$X11*Лист1!$Y11</f>
        <v>0</v>
      </c>
      <c r="AA11" s="1">
        <f>SUM(Лист1!$E11,Лист1!$H11,Лист1!$K11,Лист1!$N11,Лист1!$Q11,Лист1!$T11,Лист1!$W11,Лист1!$Z11)</f>
        <v>0</v>
      </c>
    </row>
    <row r="12" spans="1:27" s="1" customFormat="1" ht="15">
      <c r="A12" s="2"/>
      <c r="D12" s="1">
        <f>IF(Лист1!$A12=1,VLOOKUP(C12,{1,165;3,160;5,155;10,150;20,135},2,1))+IF(Лист1!$A12=2,VLOOKUP(C12,{1,150;3,145;5,140;20,135},2,1))</f>
        <v>0</v>
      </c>
      <c r="E12" s="1">
        <f>Лист1!$C12*Лист1!$D12</f>
        <v>0</v>
      </c>
      <c r="G12" s="1">
        <f>IF(Лист1!$A12=1,VLOOKUP(F12,{1,175;3,170;5,165;10,160;20,140},2,1))+IF(Лист1!$A12=2,VLOOKUP(F12,{1,160;3,155;5,150;20,140},2,1))</f>
        <v>0</v>
      </c>
      <c r="H12" s="1">
        <f>Лист1!$F12*Лист1!$G12</f>
        <v>0</v>
      </c>
      <c r="J12" s="1">
        <f>IF(Лист1!$A12=1,VLOOKUP(I12,{1,175;3,170;5,165;10,160;20,140},2,1))+IF(Лист1!$A12=2,VLOOKUP(I12,{1,160;3,155;5,150;20,140},2,1))</f>
        <v>0</v>
      </c>
      <c r="K12" s="1">
        <f>Лист1!$I12*Лист1!$J12</f>
        <v>0</v>
      </c>
      <c r="M12" s="1">
        <f>IF(Лист1!$A12=1,VLOOKUP(L12,{1,140;20,112},2,1))+IF(Лист1!$A12=2,VLOOKUP(L12,{1,125;20,112},2,1))</f>
        <v>0</v>
      </c>
      <c r="N12" s="1">
        <f>Лист1!$L12*Лист1!$M12</f>
        <v>0</v>
      </c>
      <c r="P12" s="1">
        <f>IF(Лист1!$A12=1,VLOOKUP(O12,{1,180;20,145},2,1))+IF(Лист1!$A12=2,VLOOKUP(O12,{1,155;20,145},2,1))</f>
        <v>0</v>
      </c>
      <c r="Q12" s="1">
        <f>Лист1!$O12*Лист1!$P12</f>
        <v>0</v>
      </c>
      <c r="S12" s="1">
        <f>IF(Лист1!$A12=1,VLOOKUP(R12,{1,65;20,45},2,1))+IF(Лист1!$A12=2,VLOOKUP(R12,{1,50;20,45},2,1))</f>
        <v>0</v>
      </c>
      <c r="T12" s="1">
        <f>Лист1!$R12*Лист1!$S12</f>
        <v>0</v>
      </c>
      <c r="V12" s="1">
        <f>IF(Лист1!$A12=1,VLOOKUP(U12,{1,70;20,43},2,1))+IF(Лист1!$A12=2,VLOOKUP(U12,{1,55;20,43},2,1))</f>
        <v>0</v>
      </c>
      <c r="W12" s="1">
        <f>Лист1!$U12*Лист1!$V12</f>
        <v>0</v>
      </c>
      <c r="Y12" s="1">
        <f>IF(Лист1!$A12=1,VLOOKUP(X12,{1,130;10,100},2,1))+IF(Лист1!$A12=2,VLOOKUP(X12,{1,130;10,100},2,1))</f>
        <v>0</v>
      </c>
      <c r="Z12" s="1">
        <f>Лист1!$X12*Лист1!$Y12</f>
        <v>0</v>
      </c>
      <c r="AA12" s="1">
        <f>SUM(Лист1!$E12,Лист1!$H12,Лист1!$K12,Лист1!$N12,Лист1!$Q12,Лист1!$T12,Лист1!$W12,Лист1!$Z12)</f>
        <v>0</v>
      </c>
    </row>
    <row r="13" spans="1:27" s="1" customFormat="1" ht="15">
      <c r="A13" s="2"/>
      <c r="D13" s="1">
        <f>IF(Лист1!$A13=1,VLOOKUP(C13,{1,165;3,160;5,155;10,150;20,135},2,1))+IF(Лист1!$A13=2,VLOOKUP(C13,{1,150;3,145;5,140;20,135},2,1))</f>
        <v>0</v>
      </c>
      <c r="E13" s="1">
        <f>Лист1!$C13*Лист1!$D13</f>
        <v>0</v>
      </c>
      <c r="G13" s="1">
        <f>IF(Лист1!$A13=1,VLOOKUP(F13,{1,175;3,170;5,165;10,160;20,140},2,1))+IF(Лист1!$A13=2,VLOOKUP(F13,{1,160;3,155;5,150;20,140},2,1))</f>
        <v>0</v>
      </c>
      <c r="H13" s="1">
        <f>Лист1!$F13*Лист1!$G13</f>
        <v>0</v>
      </c>
      <c r="J13" s="1">
        <f>IF(Лист1!$A13=1,VLOOKUP(I13,{1,175;3,170;5,165;10,160;20,140},2,1))+IF(Лист1!$A13=2,VLOOKUP(I13,{1,160;3,155;5,150;20,140},2,1))</f>
        <v>0</v>
      </c>
      <c r="K13" s="1">
        <f>Лист1!$I13*Лист1!$J13</f>
        <v>0</v>
      </c>
      <c r="M13" s="1">
        <f>IF(Лист1!$A13=1,VLOOKUP(L13,{1,140;20,112},2,1))+IF(Лист1!$A13=2,VLOOKUP(L13,{1,125;20,112},2,1))</f>
        <v>0</v>
      </c>
      <c r="N13" s="1">
        <f>Лист1!$L13*Лист1!$M13</f>
        <v>0</v>
      </c>
      <c r="P13" s="1">
        <f>IF(Лист1!$A13=1,VLOOKUP(O13,{1,180;20,145},2,1))+IF(Лист1!$A13=2,VLOOKUP(O13,{1,155;20,145},2,1))</f>
        <v>0</v>
      </c>
      <c r="Q13" s="1">
        <f>Лист1!$O13*Лист1!$P13</f>
        <v>0</v>
      </c>
      <c r="S13" s="1">
        <f>IF(Лист1!$A13=1,VLOOKUP(R13,{1,65;20,45},2,1))+IF(Лист1!$A13=2,VLOOKUP(R13,{1,50;20,45},2,1))</f>
        <v>0</v>
      </c>
      <c r="T13" s="1">
        <f>Лист1!$R13*Лист1!$S13</f>
        <v>0</v>
      </c>
      <c r="V13" s="1">
        <f>IF(Лист1!$A13=1,VLOOKUP(U13,{1,70;20,43},2,1))+IF(Лист1!$A13=2,VLOOKUP(U13,{1,55;20,43},2,1))</f>
        <v>0</v>
      </c>
      <c r="W13" s="1">
        <f>Лист1!$U13*Лист1!$V13</f>
        <v>0</v>
      </c>
      <c r="Y13" s="1">
        <f>IF(Лист1!$A13=1,VLOOKUP(X13,{1,130;10,100},2,1))+IF(Лист1!$A13=2,VLOOKUP(X13,{1,130;10,100},2,1))</f>
        <v>0</v>
      </c>
      <c r="Z13" s="1">
        <f>Лист1!$X13*Лист1!$Y13</f>
        <v>0</v>
      </c>
      <c r="AA13" s="1">
        <f>SUM(Лист1!$E13,Лист1!$H13,Лист1!$K13,Лист1!$N13,Лист1!$Q13,Лист1!$T13,Лист1!$W13,Лист1!$Z13)</f>
        <v>0</v>
      </c>
    </row>
    <row r="14" spans="1:27" s="1" customFormat="1" ht="15">
      <c r="A14" s="2"/>
      <c r="D14" s="1">
        <f>IF(Лист1!$A14=1,VLOOKUP(C14,{1,165;3,160;5,155;10,150;20,135},2,1))+IF(Лист1!$A14=2,VLOOKUP(C14,{1,150;3,145;5,140;20,135},2,1))</f>
        <v>0</v>
      </c>
      <c r="E14" s="1">
        <f>Лист1!$C14*Лист1!$D14</f>
        <v>0</v>
      </c>
      <c r="G14" s="1">
        <f>IF(Лист1!$A14=1,VLOOKUP(F14,{1,175;3,170;5,165;10,160;20,140},2,1))+IF(Лист1!$A14=2,VLOOKUP(F14,{1,160;3,155;5,150;20,140},2,1))</f>
        <v>0</v>
      </c>
      <c r="H14" s="1">
        <f>Лист1!$F14*Лист1!$G14</f>
        <v>0</v>
      </c>
      <c r="J14" s="1">
        <f>IF(Лист1!$A14=1,VLOOKUP(I14,{1,175;3,170;5,165;10,160;20,140},2,1))+IF(Лист1!$A14=2,VLOOKUP(I14,{1,160;3,155;5,150;20,140},2,1))</f>
        <v>0</v>
      </c>
      <c r="K14" s="1">
        <f>Лист1!$I14*Лист1!$J14</f>
        <v>0</v>
      </c>
      <c r="M14" s="1">
        <f>IF(Лист1!$A14=1,VLOOKUP(L14,{1,140;20,112},2,1))+IF(Лист1!$A14=2,VLOOKUP(L14,{1,125;20,112},2,1))</f>
        <v>0</v>
      </c>
      <c r="N14" s="1">
        <f>Лист1!$L14*Лист1!$M14</f>
        <v>0</v>
      </c>
      <c r="P14" s="1">
        <f>IF(Лист1!$A14=1,VLOOKUP(O14,{1,180;20,145},2,1))+IF(Лист1!$A14=2,VLOOKUP(O14,{1,155;20,145},2,1))</f>
        <v>0</v>
      </c>
      <c r="Q14" s="1">
        <f>Лист1!$O14*Лист1!$P14</f>
        <v>0</v>
      </c>
      <c r="S14" s="1">
        <f>IF(Лист1!$A14=1,VLOOKUP(R14,{1,65;20,45},2,1))+IF(Лист1!$A14=2,VLOOKUP(R14,{1,50;20,45},2,1))</f>
        <v>0</v>
      </c>
      <c r="T14" s="1">
        <f>Лист1!$R14*Лист1!$S14</f>
        <v>0</v>
      </c>
      <c r="V14" s="1">
        <f>IF(Лист1!$A14=1,VLOOKUP(U14,{1,70;20,43},2,1))+IF(Лист1!$A14=2,VLOOKUP(U14,{1,55;20,43},2,1))</f>
        <v>0</v>
      </c>
      <c r="W14" s="1">
        <f>Лист1!$U14*Лист1!$V14</f>
        <v>0</v>
      </c>
      <c r="Y14" s="1">
        <f>IF(Лист1!$A14=1,VLOOKUP(X14,{1,130;10,100},2,1))+IF(Лист1!$A14=2,VLOOKUP(X14,{1,130;10,100},2,1))</f>
        <v>0</v>
      </c>
      <c r="Z14" s="1">
        <f>Лист1!$X14*Лист1!$Y14</f>
        <v>0</v>
      </c>
      <c r="AA14" s="1">
        <f>SUM(Лист1!$E14,Лист1!$H14,Лист1!$K14,Лист1!$N14,Лист1!$Q14,Лист1!$T14,Лист1!$W14,Лист1!$Z14)</f>
        <v>0</v>
      </c>
    </row>
    <row r="15" spans="1:27" s="1" customFormat="1" ht="15">
      <c r="A15" s="2"/>
      <c r="D15" s="1">
        <f>IF(Лист1!$A15=1,VLOOKUP(C15,{1,165;3,160;5,155;10,150;20,135},2,1))+IF(Лист1!$A15=2,VLOOKUP(C15,{1,150;3,145;5,140;20,135},2,1))</f>
        <v>0</v>
      </c>
      <c r="E15" s="1">
        <f>Лист1!$C15*Лист1!$D15</f>
        <v>0</v>
      </c>
      <c r="G15" s="1">
        <f>IF(Лист1!$A15=1,VLOOKUP(F15,{1,175;3,170;5,165;10,160;20,140},2,1))+IF(Лист1!$A15=2,VLOOKUP(F15,{1,160;3,155;5,150;20,140},2,1))</f>
        <v>0</v>
      </c>
      <c r="H15" s="1">
        <f>Лист1!$F15*Лист1!$G15</f>
        <v>0</v>
      </c>
      <c r="J15" s="1">
        <f>IF(Лист1!$A15=1,VLOOKUP(I15,{1,175;3,170;5,165;10,160;20,140},2,1))+IF(Лист1!$A15=2,VLOOKUP(I15,{1,160;3,155;5,150;20,140},2,1))</f>
        <v>0</v>
      </c>
      <c r="K15" s="1">
        <f>Лист1!$I15*Лист1!$J15</f>
        <v>0</v>
      </c>
      <c r="M15" s="1">
        <f>IF(Лист1!$A15=1,VLOOKUP(L15,{1,140;20,112},2,1))+IF(Лист1!$A15=2,VLOOKUP(L15,{1,125;20,112},2,1))</f>
        <v>0</v>
      </c>
      <c r="N15" s="1">
        <f>Лист1!$L15*Лист1!$M15</f>
        <v>0</v>
      </c>
      <c r="P15" s="1">
        <f>IF(Лист1!$A15=1,VLOOKUP(O15,{1,180;20,145},2,1))+IF(Лист1!$A15=2,VLOOKUP(O15,{1,155;20,145},2,1))</f>
        <v>0</v>
      </c>
      <c r="Q15" s="1">
        <f>Лист1!$O15*Лист1!$P15</f>
        <v>0</v>
      </c>
      <c r="S15" s="1">
        <f>IF(Лист1!$A15=1,VLOOKUP(R15,{1,65;20,45},2,1))+IF(Лист1!$A15=2,VLOOKUP(R15,{1,50;20,45},2,1))</f>
        <v>0</v>
      </c>
      <c r="T15" s="1">
        <f>Лист1!$R15*Лист1!$S15</f>
        <v>0</v>
      </c>
      <c r="V15" s="1">
        <f>IF(Лист1!$A15=1,VLOOKUP(U15,{1,70;20,43},2,1))+IF(Лист1!$A15=2,VLOOKUP(U15,{1,55;20,43},2,1))</f>
        <v>0</v>
      </c>
      <c r="W15" s="1">
        <f>Лист1!$U15*Лист1!$V15</f>
        <v>0</v>
      </c>
      <c r="Y15" s="1">
        <f>IF(Лист1!$A15=1,VLOOKUP(X15,{1,130;10,100},2,1))+IF(Лист1!$A15=2,VLOOKUP(X15,{1,130;10,100},2,1))</f>
        <v>0</v>
      </c>
      <c r="Z15" s="1">
        <f>Лист1!$X15*Лист1!$Y15</f>
        <v>0</v>
      </c>
      <c r="AA15" s="1">
        <f>SUM(Лист1!$E15,Лист1!$H15,Лист1!$K15,Лист1!$N15,Лист1!$Q15,Лист1!$T15,Лист1!$W15,Лист1!$Z15)</f>
        <v>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D2"/>
  <sheetViews>
    <sheetView zoomScalePageLayoutView="0" workbookViewId="0" topLeftCell="A1">
      <selection activeCell="D2" sqref="D2"/>
    </sheetView>
  </sheetViews>
  <sheetFormatPr defaultColWidth="9.140625" defaultRowHeight="15"/>
  <sheetData>
    <row r="2" spans="1:4" ht="15">
      <c r="A2">
        <v>2</v>
      </c>
      <c r="C2">
        <v>3</v>
      </c>
      <c r="D2">
        <f>IF(A2=1,IF(AND(C2&gt;=1,C2&lt;=2),C2*165,IF(AND(C2&gt;=3,C2&lt;=4),C2*160)),IF(A2=2,IF(AND(C2&gt;=1,C2&lt;=2),C2*150,IF(AND(C2&gt;=3,C2&lt;=4),C2*145))))</f>
        <v>435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2013-12-27T11:28:43Z</dcterms:modified>
  <cp:category/>
  <cp:version/>
  <cp:contentType/>
  <cp:contentStatus/>
</cp:coreProperties>
</file>