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график" sheetId="1" r:id="rId1"/>
    <sheet name="Лист4" sheetId="4" r:id="rId2"/>
    <sheet name="Лист5" sheetId="5" r:id="rId3"/>
    <sheet name="Лист2" sheetId="2" r:id="rId4"/>
    <sheet name="Лист3" sheetId="3" r:id="rId5"/>
  </sheets>
  <definedNames>
    <definedName name="_77_регион">Лист4!$A$2:$A$3</definedName>
    <definedName name="Пример">Лист4!$A$2:$A$3</definedName>
  </definedNames>
  <calcPr calcId="152511"/>
</workbook>
</file>

<file path=xl/calcChain.xml><?xml version="1.0" encoding="utf-8"?>
<calcChain xmlns="http://schemas.openxmlformats.org/spreadsheetml/2006/main">
  <c r="E19" i="1" l="1"/>
  <c r="D19" i="1"/>
  <c r="C19" i="1"/>
  <c r="B19" i="1"/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5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<sst xmlns="http://schemas.openxmlformats.org/spreadsheetml/2006/main" count="80" uniqueCount="21">
  <si>
    <t>Время подключения</t>
  </si>
  <si>
    <t>Действующие абоненты воспользовавшиеся сервисом</t>
  </si>
  <si>
    <t>Действующие абоненты вошедшие в сервис хотя бы 1 раз</t>
  </si>
  <si>
    <t>Действующие абоненты имеющие поставку</t>
  </si>
  <si>
    <t>Действующие абоненты воспользовавшиеся сервисом 3 раза</t>
  </si>
  <si>
    <t>2\2009</t>
  </si>
  <si>
    <t>1\2010</t>
  </si>
  <si>
    <t>2\2010</t>
  </si>
  <si>
    <t>1\2011</t>
  </si>
  <si>
    <t>2\2011</t>
  </si>
  <si>
    <t>3\2011</t>
  </si>
  <si>
    <t>4\2011</t>
  </si>
  <si>
    <t>1\2012</t>
  </si>
  <si>
    <t>2\2012</t>
  </si>
  <si>
    <t>3\2012</t>
  </si>
  <si>
    <t>4\2012</t>
  </si>
  <si>
    <t>1\2013</t>
  </si>
  <si>
    <t>2\2013</t>
  </si>
  <si>
    <t>50 регион</t>
  </si>
  <si>
    <t>77 регион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</si>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</sst>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9" fontId="0" fillId="0" borderId="0" xfId="0" applyNumberFormat="1"/>
    <xf numFmtId="17" fontId="0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график!$B$4</c:f>
              <c:strCache>
                <c:ptCount val="1"/>
                <c:pt idx="0">
                  <c:v>Действующие абоненты воспользовавшиеся сервисом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график!$A$5:$A$18</c:f>
              <c:strCache>
                <c:ptCount val="14"/>
                <c:pt idx="0">
                  <c:v>ноя.09</c:v>
                </c:pt>
                <c:pt idx="1">
                  <c:v>2\2009</c:v>
                </c:pt>
                <c:pt idx="2">
                  <c:v>1\2010</c:v>
                </c:pt>
                <c:pt idx="3">
                  <c:v>2\2010</c:v>
                </c:pt>
                <c:pt idx="4">
                  <c:v>1\2011</c:v>
                </c:pt>
                <c:pt idx="5">
                  <c:v>2\2011</c:v>
                </c:pt>
                <c:pt idx="6">
                  <c:v>3\2011</c:v>
                </c:pt>
                <c:pt idx="7">
                  <c:v>4\2011</c:v>
                </c:pt>
                <c:pt idx="8">
                  <c:v>1\2012</c:v>
                </c:pt>
                <c:pt idx="9">
                  <c:v>2\2012</c:v>
                </c:pt>
                <c:pt idx="10">
                  <c:v>3\2012</c:v>
                </c:pt>
                <c:pt idx="11">
                  <c:v>4\2012</c:v>
                </c:pt>
                <c:pt idx="12">
                  <c:v>1\2013</c:v>
                </c:pt>
                <c:pt idx="13">
                  <c:v>2\2013</c:v>
                </c:pt>
              </c:strCache>
            </c:strRef>
          </c:cat>
          <c:val>
            <c:numRef>
              <c:f>график!$B$5:$B$18</c:f>
              <c:numCache>
                <c:formatCode>General</c:formatCode>
                <c:ptCount val="14"/>
                <c:pt idx="0">
                  <c:v>9</c:v>
                </c:pt>
                <c:pt idx="1">
                  <c:v>566</c:v>
                </c:pt>
                <c:pt idx="2">
                  <c:v>1065</c:v>
                </c:pt>
                <c:pt idx="3">
                  <c:v>1463</c:v>
                </c:pt>
                <c:pt idx="4">
                  <c:v>1679</c:v>
                </c:pt>
                <c:pt idx="5">
                  <c:v>1777</c:v>
                </c:pt>
                <c:pt idx="6">
                  <c:v>1805</c:v>
                </c:pt>
                <c:pt idx="7">
                  <c:v>1875</c:v>
                </c:pt>
                <c:pt idx="8">
                  <c:v>2027</c:v>
                </c:pt>
                <c:pt idx="9">
                  <c:v>2062</c:v>
                </c:pt>
                <c:pt idx="10">
                  <c:v>2091</c:v>
                </c:pt>
                <c:pt idx="11">
                  <c:v>2118</c:v>
                </c:pt>
                <c:pt idx="12">
                  <c:v>2159</c:v>
                </c:pt>
                <c:pt idx="13">
                  <c:v>2165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график!$C$4</c:f>
              <c:strCache>
                <c:ptCount val="1"/>
                <c:pt idx="0">
                  <c:v>Действующие абоненты вошедшие в сервис хотя бы 1 раз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график!$A$5:$A$18</c:f>
              <c:strCache>
                <c:ptCount val="14"/>
                <c:pt idx="0">
                  <c:v>ноя.09</c:v>
                </c:pt>
                <c:pt idx="1">
                  <c:v>2\2009</c:v>
                </c:pt>
                <c:pt idx="2">
                  <c:v>1\2010</c:v>
                </c:pt>
                <c:pt idx="3">
                  <c:v>2\2010</c:v>
                </c:pt>
                <c:pt idx="4">
                  <c:v>1\2011</c:v>
                </c:pt>
                <c:pt idx="5">
                  <c:v>2\2011</c:v>
                </c:pt>
                <c:pt idx="6">
                  <c:v>3\2011</c:v>
                </c:pt>
                <c:pt idx="7">
                  <c:v>4\2011</c:v>
                </c:pt>
                <c:pt idx="8">
                  <c:v>1\2012</c:v>
                </c:pt>
                <c:pt idx="9">
                  <c:v>2\2012</c:v>
                </c:pt>
                <c:pt idx="10">
                  <c:v>3\2012</c:v>
                </c:pt>
                <c:pt idx="11">
                  <c:v>4\2012</c:v>
                </c:pt>
                <c:pt idx="12">
                  <c:v>1\2013</c:v>
                </c:pt>
                <c:pt idx="13">
                  <c:v>2\2013</c:v>
                </c:pt>
              </c:strCache>
            </c:strRef>
          </c:cat>
          <c:val>
            <c:numRef>
              <c:f>график!$C$5:$C$18</c:f>
              <c:numCache>
                <c:formatCode>General</c:formatCode>
                <c:ptCount val="14"/>
                <c:pt idx="0">
                  <c:v>0</c:v>
                </c:pt>
                <c:pt idx="1">
                  <c:v>195</c:v>
                </c:pt>
                <c:pt idx="2">
                  <c:v>674</c:v>
                </c:pt>
                <c:pt idx="3">
                  <c:v>938</c:v>
                </c:pt>
                <c:pt idx="4">
                  <c:v>1074</c:v>
                </c:pt>
                <c:pt idx="5">
                  <c:v>1151</c:v>
                </c:pt>
                <c:pt idx="6">
                  <c:v>1168</c:v>
                </c:pt>
                <c:pt idx="7">
                  <c:v>1162</c:v>
                </c:pt>
                <c:pt idx="8">
                  <c:v>1229</c:v>
                </c:pt>
                <c:pt idx="9">
                  <c:v>1245</c:v>
                </c:pt>
                <c:pt idx="10">
                  <c:v>1240</c:v>
                </c:pt>
                <c:pt idx="11">
                  <c:v>1234</c:v>
                </c:pt>
                <c:pt idx="12">
                  <c:v>1258</c:v>
                </c:pt>
                <c:pt idx="13">
                  <c:v>1262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график!$D$4</c:f>
              <c:strCache>
                <c:ptCount val="1"/>
                <c:pt idx="0">
                  <c:v>Действующие абоненты имеющие поставку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график!$A$5:$A$18</c:f>
              <c:strCache>
                <c:ptCount val="14"/>
                <c:pt idx="0">
                  <c:v>ноя.09</c:v>
                </c:pt>
                <c:pt idx="1">
                  <c:v>2\2009</c:v>
                </c:pt>
                <c:pt idx="2">
                  <c:v>1\2010</c:v>
                </c:pt>
                <c:pt idx="3">
                  <c:v>2\2010</c:v>
                </c:pt>
                <c:pt idx="4">
                  <c:v>1\2011</c:v>
                </c:pt>
                <c:pt idx="5">
                  <c:v>2\2011</c:v>
                </c:pt>
                <c:pt idx="6">
                  <c:v>3\2011</c:v>
                </c:pt>
                <c:pt idx="7">
                  <c:v>4\2011</c:v>
                </c:pt>
                <c:pt idx="8">
                  <c:v>1\2012</c:v>
                </c:pt>
                <c:pt idx="9">
                  <c:v>2\2012</c:v>
                </c:pt>
                <c:pt idx="10">
                  <c:v>3\2012</c:v>
                </c:pt>
                <c:pt idx="11">
                  <c:v>4\2012</c:v>
                </c:pt>
                <c:pt idx="12">
                  <c:v>1\2013</c:v>
                </c:pt>
                <c:pt idx="13">
                  <c:v>2\2013</c:v>
                </c:pt>
              </c:strCache>
            </c:strRef>
          </c:cat>
          <c:val>
            <c:numRef>
              <c:f>график!$D$5:$D$18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</c:v>
                </c:pt>
                <c:pt idx="4">
                  <c:v>467</c:v>
                </c:pt>
                <c:pt idx="5">
                  <c:v>606</c:v>
                </c:pt>
                <c:pt idx="6">
                  <c:v>612</c:v>
                </c:pt>
                <c:pt idx="7">
                  <c:v>615</c:v>
                </c:pt>
                <c:pt idx="8">
                  <c:v>587</c:v>
                </c:pt>
                <c:pt idx="9">
                  <c:v>593</c:v>
                </c:pt>
                <c:pt idx="10">
                  <c:v>598</c:v>
                </c:pt>
                <c:pt idx="11">
                  <c:v>605</c:v>
                </c:pt>
                <c:pt idx="12">
                  <c:v>584</c:v>
                </c:pt>
                <c:pt idx="13">
                  <c:v>597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график!$E$4</c:f>
              <c:strCache>
                <c:ptCount val="1"/>
                <c:pt idx="0">
                  <c:v>Действующие абоненты воспользовавшиеся сервисом 3 раза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график!$A$5:$A$18</c:f>
              <c:strCache>
                <c:ptCount val="14"/>
                <c:pt idx="0">
                  <c:v>ноя.09</c:v>
                </c:pt>
                <c:pt idx="1">
                  <c:v>2\2009</c:v>
                </c:pt>
                <c:pt idx="2">
                  <c:v>1\2010</c:v>
                </c:pt>
                <c:pt idx="3">
                  <c:v>2\2010</c:v>
                </c:pt>
                <c:pt idx="4">
                  <c:v>1\2011</c:v>
                </c:pt>
                <c:pt idx="5">
                  <c:v>2\2011</c:v>
                </c:pt>
                <c:pt idx="6">
                  <c:v>3\2011</c:v>
                </c:pt>
                <c:pt idx="7">
                  <c:v>4\2011</c:v>
                </c:pt>
                <c:pt idx="8">
                  <c:v>1\2012</c:v>
                </c:pt>
                <c:pt idx="9">
                  <c:v>2\2012</c:v>
                </c:pt>
                <c:pt idx="10">
                  <c:v>3\2012</c:v>
                </c:pt>
                <c:pt idx="11">
                  <c:v>4\2012</c:v>
                </c:pt>
                <c:pt idx="12">
                  <c:v>1\2013</c:v>
                </c:pt>
                <c:pt idx="13">
                  <c:v>2\2013</c:v>
                </c:pt>
              </c:strCache>
            </c:strRef>
          </c:cat>
          <c:val>
            <c:numRef>
              <c:f>график!$E$5:$E$18</c:f>
              <c:numCache>
                <c:formatCode>General</c:formatCode>
                <c:ptCount val="14"/>
                <c:pt idx="0">
                  <c:v>2060</c:v>
                </c:pt>
                <c:pt idx="1">
                  <c:v>2250</c:v>
                </c:pt>
                <c:pt idx="2">
                  <c:v>2421</c:v>
                </c:pt>
                <c:pt idx="3">
                  <c:v>2522</c:v>
                </c:pt>
                <c:pt idx="4">
                  <c:v>2564</c:v>
                </c:pt>
                <c:pt idx="5">
                  <c:v>2593</c:v>
                </c:pt>
                <c:pt idx="6">
                  <c:v>2591</c:v>
                </c:pt>
                <c:pt idx="7">
                  <c:v>2582</c:v>
                </c:pt>
                <c:pt idx="8">
                  <c:v>2656</c:v>
                </c:pt>
                <c:pt idx="9">
                  <c:v>2664</c:v>
                </c:pt>
                <c:pt idx="10">
                  <c:v>2676</c:v>
                </c:pt>
                <c:pt idx="11">
                  <c:v>2683</c:v>
                </c:pt>
                <c:pt idx="12">
                  <c:v>2723</c:v>
                </c:pt>
                <c:pt idx="13">
                  <c:v>2714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360608"/>
        <c:axId val="424361168"/>
      </c:lineChart>
      <c:catAx>
        <c:axId val="42436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4361168"/>
        <c:crosses val="autoZero"/>
        <c:auto val="1"/>
        <c:lblAlgn val="ctr"/>
        <c:lblOffset val="100"/>
        <c:noMultiLvlLbl val="0"/>
      </c:catAx>
      <c:valAx>
        <c:axId val="42436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43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3</xdr:row>
      <xdr:rowOff>371475</xdr:rowOff>
    </xdr:from>
    <xdr:to>
      <xdr:col>17</xdr:col>
      <xdr:colOff>104775</xdr:colOff>
      <xdr:row>14</xdr:row>
      <xdr:rowOff>42862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4" workbookViewId="0"/>
  </sheetViews>
  <sheetFormatPr defaultRowHeight="15" x14ac:dyDescent="0.25"/>
  <cols>
    <col min="1" max="1" width="11.28515625" customWidth="1"/>
  </cols>
  <sheetData>
    <row r="1" spans="1:5" x14ac:dyDescent="0.25">
      <c r="A1" t="s">
        <v>19</v>
      </c>
    </row>
    <row r="4" spans="1:5" ht="13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x14ac:dyDescent="0.25">
      <c r="A5" s="3">
        <v>40118</v>
      </c>
      <c r="B5">
        <f>IFERROR(VLOOKUP(A1,Лист4!A1:O3,2,0),0)</f>
        <v>9</v>
      </c>
      <c r="C5">
        <f>IFERROR(VLOOKUP(A1,Лист5!A1:O3,2,0),0)</f>
        <v>0</v>
      </c>
      <c r="D5">
        <f>IFERROR(VLOOKUP(A1,Лист2!A1:O3,2,0),0)</f>
        <v>0</v>
      </c>
      <c r="E5">
        <f>IFERROR(VLOOKUP(A1,Лист3!A1:O3,2,0),0)</f>
        <v>2060</v>
      </c>
    </row>
    <row r="6" spans="1:5" x14ac:dyDescent="0.25">
      <c r="A6" s="4" t="s">
        <v>5</v>
      </c>
      <c r="B6">
        <f>IFERROR(VLOOKUP(A1,Лист4!A1:O3,3,0),0)</f>
        <v>566</v>
      </c>
      <c r="C6">
        <f>IFERROR(VLOOKUP(A1,Лист5!A1:O3,3,0),0)</f>
        <v>195</v>
      </c>
      <c r="D6">
        <f>IFERROR(VLOOKUP(A1,Лист2!A1:O3,3,0),0)</f>
        <v>0</v>
      </c>
      <c r="E6">
        <f>IFERROR(VLOOKUP(A1,Лист3!A1:O3,3,0),0)</f>
        <v>2250</v>
      </c>
    </row>
    <row r="7" spans="1:5" x14ac:dyDescent="0.25">
      <c r="A7" s="5" t="s">
        <v>6</v>
      </c>
      <c r="B7">
        <f>IFERROR(VLOOKUP(A1,Лист4!A1:O3,4,0),0)</f>
        <v>1065</v>
      </c>
      <c r="C7">
        <f>IFERROR(VLOOKUP(A1,Лист5!A1:O3,4,0),0)</f>
        <v>674</v>
      </c>
      <c r="D7">
        <f>IFERROR(VLOOKUP(A1,Лист2!A1:O3,4,0),0)</f>
        <v>0</v>
      </c>
      <c r="E7">
        <f>IFERROR(VLOOKUP(A1,Лист3!A1:O3,4,0),0)</f>
        <v>2421</v>
      </c>
    </row>
    <row r="8" spans="1:5" x14ac:dyDescent="0.25">
      <c r="A8" s="5" t="s">
        <v>7</v>
      </c>
      <c r="B8">
        <f>IFERROR(VLOOKUP(A1,Лист4!A1:O3,5,0),0)</f>
        <v>1463</v>
      </c>
      <c r="C8">
        <f>IFERROR(VLOOKUP(A1,Лист5!A1:O3,5,0),0)</f>
        <v>938</v>
      </c>
      <c r="D8">
        <f>IFERROR(VLOOKUP(A1,Лист2!A1:O3,5,0),0)</f>
        <v>83</v>
      </c>
      <c r="E8">
        <f>IFERROR(VLOOKUP(A1,Лист3!A1:O3,5,0),0)</f>
        <v>2522</v>
      </c>
    </row>
    <row r="9" spans="1:5" x14ac:dyDescent="0.25">
      <c r="A9" s="5" t="s">
        <v>8</v>
      </c>
      <c r="B9">
        <f>IFERROR(VLOOKUP(A1,Лист4!A1:O3,6,0),0)</f>
        <v>1679</v>
      </c>
      <c r="C9">
        <f>IFERROR(VLOOKUP(A1,Лист5!A1:O3,6,0),0)</f>
        <v>1074</v>
      </c>
      <c r="D9">
        <f>IFERROR(VLOOKUP(A1,Лист2!A1:O3,6,0),0)</f>
        <v>467</v>
      </c>
      <c r="E9">
        <f>IFERROR(VLOOKUP(A1,Лист3!A1:O3,6,0),0)</f>
        <v>2564</v>
      </c>
    </row>
    <row r="10" spans="1:5" x14ac:dyDescent="0.25">
      <c r="A10" s="3" t="s">
        <v>9</v>
      </c>
      <c r="B10">
        <f>IFERROR(VLOOKUP(A1,Лист4!A1:O3,7,0),0)</f>
        <v>1777</v>
      </c>
      <c r="C10">
        <f>IFERROR(VLOOKUP(A1,Лист5!A1:O3,7,0),0)</f>
        <v>1151</v>
      </c>
      <c r="D10">
        <f>IFERROR(VLOOKUP(A1,Лист2!A1:O3,7,0),0)</f>
        <v>606</v>
      </c>
      <c r="E10">
        <f>IFERROR(VLOOKUP(A1,Лист3!A1:O3,7,0),0)</f>
        <v>2593</v>
      </c>
    </row>
    <row r="11" spans="1:5" x14ac:dyDescent="0.25">
      <c r="A11" s="5" t="s">
        <v>10</v>
      </c>
      <c r="B11">
        <f>IFERROR(VLOOKUP(A1,Лист4!A1:O3,8,0),0)</f>
        <v>1805</v>
      </c>
      <c r="C11">
        <f>IFERROR(VLOOKUP(A1,Лист5!A1:O3,8,0),0)</f>
        <v>1168</v>
      </c>
      <c r="D11">
        <f>IFERROR(VLOOKUP(A1,Лист2!A1:O3,8,0),0)</f>
        <v>612</v>
      </c>
      <c r="E11">
        <f>IFERROR(VLOOKUP(A1,Лист3!A1:O3,8,0),0)</f>
        <v>2591</v>
      </c>
    </row>
    <row r="12" spans="1:5" x14ac:dyDescent="0.25">
      <c r="A12" s="3" t="s">
        <v>11</v>
      </c>
      <c r="B12">
        <f>IFERROR(VLOOKUP(A1,Лист4!A1:O3,9,0),0)</f>
        <v>1875</v>
      </c>
      <c r="C12">
        <f>IFERROR(VLOOKUP(A1,Лист5!A1:O3,9,0),0)</f>
        <v>1162</v>
      </c>
      <c r="D12">
        <f>IFERROR(VLOOKUP(A1,Лист2!A1:O3,9,0),0)</f>
        <v>615</v>
      </c>
      <c r="E12">
        <f>IFERROR(VLOOKUP(A1,Лист3!A1:O3,9,0),0)</f>
        <v>2582</v>
      </c>
    </row>
    <row r="13" spans="1:5" x14ac:dyDescent="0.25">
      <c r="A13" s="5" t="s">
        <v>12</v>
      </c>
      <c r="B13">
        <f>IFERROR(VLOOKUP(A1,Лист4!A1:O3,10,0),0)</f>
        <v>2027</v>
      </c>
      <c r="C13">
        <f>IFERROR(VLOOKUP(A1,Лист5!A1:O3,10,0),0)</f>
        <v>1229</v>
      </c>
      <c r="D13">
        <f>IFERROR(VLOOKUP(A1,Лист2!A1:O3,10,0),0)</f>
        <v>587</v>
      </c>
      <c r="E13">
        <f>IFERROR(VLOOKUP(A1,Лист3!A1:O3,10,0),0)</f>
        <v>2656</v>
      </c>
    </row>
    <row r="14" spans="1:5" x14ac:dyDescent="0.25">
      <c r="A14" s="3" t="s">
        <v>13</v>
      </c>
      <c r="B14">
        <f>IFERROR(VLOOKUP(A1,Лист4!A1:O3,11,0),0)</f>
        <v>2062</v>
      </c>
      <c r="C14">
        <f>IFERROR(VLOOKUP(A1,Лист5!A1:O3,11,0),0)</f>
        <v>1245</v>
      </c>
      <c r="D14">
        <f>IFERROR(VLOOKUP(A1,Лист2!A1:O3,11,0),0)</f>
        <v>593</v>
      </c>
      <c r="E14">
        <f>IFERROR(VLOOKUP(A1,Лист3!A1:O3,11,0),0)</f>
        <v>2664</v>
      </c>
    </row>
    <row r="15" spans="1:5" x14ac:dyDescent="0.25">
      <c r="A15" s="5" t="s">
        <v>14</v>
      </c>
      <c r="B15">
        <f>IFERROR(VLOOKUP(A1,Лист4!A1:O3,12,0),0)</f>
        <v>2091</v>
      </c>
      <c r="C15">
        <f>IFERROR(VLOOKUP(A1,Лист5!A1:O3,12,0),0)</f>
        <v>1240</v>
      </c>
      <c r="D15">
        <f>IFERROR(VLOOKUP(A1,Лист2!A1:O3,12,0),0)</f>
        <v>598</v>
      </c>
      <c r="E15">
        <f>IFERROR(VLOOKUP(A1,Лист3!A1:O3,12,0),0)</f>
        <v>2676</v>
      </c>
    </row>
    <row r="16" spans="1:5" x14ac:dyDescent="0.25">
      <c r="A16" s="3" t="s">
        <v>15</v>
      </c>
      <c r="B16">
        <f>IFERROR(VLOOKUP(A1,Лист4!A1:O3,13,0),0)</f>
        <v>2118</v>
      </c>
      <c r="C16">
        <f>IFERROR(VLOOKUP(A1,Лист5!A1:O3,13,0),0)</f>
        <v>1234</v>
      </c>
      <c r="D16">
        <f>IFERROR(VLOOKUP(A1,Лист2!A1:O3,13,0),0)</f>
        <v>605</v>
      </c>
      <c r="E16">
        <f>IFERROR(VLOOKUP(A1,Лист3!A1:O3,13,0),0)</f>
        <v>2683</v>
      </c>
    </row>
    <row r="17" spans="1:5" x14ac:dyDescent="0.25">
      <c r="A17" s="5" t="s">
        <v>16</v>
      </c>
      <c r="B17">
        <f>IFERROR(VLOOKUP(A1,Лист4!A1:O3,14,0),0)</f>
        <v>2159</v>
      </c>
      <c r="C17">
        <f>IFERROR(VLOOKUP(A1,Лист5!A1:O3,14,0),0)</f>
        <v>1258</v>
      </c>
      <c r="D17">
        <f>IFERROR(VLOOKUP(A1,Лист2!A1:O3,14,0),0)</f>
        <v>584</v>
      </c>
      <c r="E17">
        <f>IFERROR(VLOOKUP(A1,Лист3!A1:O3,14,0),0)</f>
        <v>2723</v>
      </c>
    </row>
    <row r="18" spans="1:5" x14ac:dyDescent="0.25">
      <c r="A18" s="3" t="s">
        <v>17</v>
      </c>
      <c r="B18">
        <f>IFERROR(VLOOKUP(A1,Лист4!A1:O3,15,0),0)</f>
        <v>2165</v>
      </c>
      <c r="C18">
        <f>IFERROR(VLOOKUP(A1,Лист5!A1:O3,15,0),0)</f>
        <v>1262</v>
      </c>
      <c r="D18">
        <f>IFERROR(VLOOKUP(A1,Лист2!A1:O3,15,0),0)</f>
        <v>597</v>
      </c>
      <c r="E18">
        <f>IFERROR(VLOOKUP(A1,Лист3!A1:O3,15,0),0)</f>
        <v>2714</v>
      </c>
    </row>
    <row r="19" spans="1:5" x14ac:dyDescent="0.25">
      <c r="A19" s="8" t="s">
        <v>20</v>
      </c>
      <c r="B19" s="7">
        <f>IFERROR(VLOOKUP(A1,Лист4!A1:P3,16,0),0)</f>
        <v>0.8</v>
      </c>
      <c r="C19" s="7">
        <f>IFERROR(VLOOKUP(A1,Лист5!A1:P3,16,0),0)</f>
        <v>0.5</v>
      </c>
      <c r="D19" s="7">
        <f>IFERROR(VLOOKUP(A1,Лист2!A1:P3,16,0),0)</f>
        <v>0.2</v>
      </c>
      <c r="E19" s="7">
        <f>IFERROR(VLOOKUP(A1,Лист3!A1:P3,16,0),0)</f>
        <v>1</v>
      </c>
    </row>
  </sheetData>
  <dataValidations count="1">
    <dataValidation type="list" allowBlank="1" showInputMessage="1" showErrorMessage="1" sqref="A1">
      <formula1>Пример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P8" sqref="P8"/>
    </sheetView>
  </sheetViews>
  <sheetFormatPr defaultRowHeight="15" x14ac:dyDescent="0.25"/>
  <sheetData>
    <row r="1" spans="1:16" x14ac:dyDescent="0.25">
      <c r="B1" s="3">
        <v>40118</v>
      </c>
      <c r="C1" s="4" t="s">
        <v>5</v>
      </c>
      <c r="D1" s="5" t="s">
        <v>6</v>
      </c>
      <c r="E1" s="5" t="s">
        <v>7</v>
      </c>
      <c r="F1" s="5" t="s">
        <v>8</v>
      </c>
      <c r="G1" s="3" t="s">
        <v>9</v>
      </c>
      <c r="H1" s="5" t="s">
        <v>10</v>
      </c>
      <c r="I1" s="3" t="s">
        <v>11</v>
      </c>
      <c r="J1" s="5" t="s">
        <v>12</v>
      </c>
      <c r="K1" s="3" t="s">
        <v>13</v>
      </c>
      <c r="L1" s="5" t="s">
        <v>14</v>
      </c>
      <c r="M1" s="3" t="s">
        <v>15</v>
      </c>
      <c r="N1" s="5" t="s">
        <v>16</v>
      </c>
      <c r="O1" s="3" t="s">
        <v>17</v>
      </c>
    </row>
    <row r="2" spans="1:16" x14ac:dyDescent="0.25">
      <c r="A2" s="6" t="s">
        <v>19</v>
      </c>
      <c r="B2">
        <v>9</v>
      </c>
      <c r="C2">
        <v>566</v>
      </c>
      <c r="D2">
        <v>1065</v>
      </c>
      <c r="E2">
        <v>1463</v>
      </c>
      <c r="F2">
        <v>1679</v>
      </c>
      <c r="G2">
        <v>1777</v>
      </c>
      <c r="H2">
        <v>1805</v>
      </c>
      <c r="I2">
        <v>1875</v>
      </c>
      <c r="J2">
        <v>2027</v>
      </c>
      <c r="K2">
        <v>2062</v>
      </c>
      <c r="L2">
        <v>2091</v>
      </c>
      <c r="M2">
        <v>2118</v>
      </c>
      <c r="N2">
        <v>2159</v>
      </c>
      <c r="O2">
        <v>2165</v>
      </c>
      <c r="P2" s="7">
        <v>0.8</v>
      </c>
    </row>
    <row r="3" spans="1:16" x14ac:dyDescent="0.25">
      <c r="A3" t="s">
        <v>18</v>
      </c>
      <c r="B3">
        <v>9</v>
      </c>
      <c r="C3">
        <v>619</v>
      </c>
      <c r="D3">
        <v>1051</v>
      </c>
      <c r="E3">
        <v>1336</v>
      </c>
      <c r="F3">
        <v>1493</v>
      </c>
      <c r="G3">
        <v>1568</v>
      </c>
      <c r="H3">
        <v>1578</v>
      </c>
      <c r="I3">
        <v>1565</v>
      </c>
      <c r="J3">
        <v>1640</v>
      </c>
      <c r="K3">
        <v>1659</v>
      </c>
      <c r="L3">
        <v>1660</v>
      </c>
      <c r="M3">
        <v>1655</v>
      </c>
      <c r="N3">
        <v>1678</v>
      </c>
      <c r="O3">
        <v>1694</v>
      </c>
      <c r="P3" s="7">
        <v>0.6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N9" sqref="N9"/>
    </sheetView>
  </sheetViews>
  <sheetFormatPr defaultRowHeight="15" x14ac:dyDescent="0.25"/>
  <sheetData>
    <row r="1" spans="1:16" x14ac:dyDescent="0.25">
      <c r="B1" s="3">
        <v>40118</v>
      </c>
      <c r="C1" s="4" t="s">
        <v>5</v>
      </c>
      <c r="D1" s="5" t="s">
        <v>6</v>
      </c>
      <c r="E1" s="5" t="s">
        <v>7</v>
      </c>
      <c r="F1" s="5" t="s">
        <v>8</v>
      </c>
      <c r="G1" s="3" t="s">
        <v>9</v>
      </c>
      <c r="H1" s="5" t="s">
        <v>10</v>
      </c>
      <c r="I1" s="3" t="s">
        <v>11</v>
      </c>
      <c r="J1" s="5" t="s">
        <v>12</v>
      </c>
      <c r="K1" s="3" t="s">
        <v>13</v>
      </c>
      <c r="L1" s="5" t="s">
        <v>14</v>
      </c>
      <c r="M1" s="3" t="s">
        <v>15</v>
      </c>
      <c r="N1" s="5" t="s">
        <v>16</v>
      </c>
      <c r="O1" s="3" t="s">
        <v>17</v>
      </c>
    </row>
    <row r="2" spans="1:16" x14ac:dyDescent="0.25">
      <c r="A2" s="6" t="s">
        <v>19</v>
      </c>
      <c r="C2">
        <v>195</v>
      </c>
      <c r="D2">
        <v>674</v>
      </c>
      <c r="E2">
        <v>938</v>
      </c>
      <c r="F2">
        <v>1074</v>
      </c>
      <c r="G2">
        <v>1151</v>
      </c>
      <c r="H2">
        <v>1168</v>
      </c>
      <c r="I2">
        <v>1162</v>
      </c>
      <c r="J2">
        <v>1229</v>
      </c>
      <c r="K2">
        <v>1245</v>
      </c>
      <c r="L2">
        <v>1240</v>
      </c>
      <c r="M2">
        <v>1234</v>
      </c>
      <c r="N2">
        <v>1258</v>
      </c>
      <c r="O2">
        <v>1262</v>
      </c>
      <c r="P2" s="7">
        <v>0.5</v>
      </c>
    </row>
    <row r="3" spans="1:16" x14ac:dyDescent="0.25">
      <c r="A3" t="s">
        <v>18</v>
      </c>
      <c r="C3">
        <v>125</v>
      </c>
      <c r="D3">
        <v>655</v>
      </c>
      <c r="E3">
        <v>965</v>
      </c>
      <c r="F3">
        <v>1073</v>
      </c>
      <c r="G3">
        <v>1119</v>
      </c>
      <c r="H3">
        <v>1140</v>
      </c>
      <c r="I3">
        <v>1173</v>
      </c>
      <c r="J3">
        <v>1223</v>
      </c>
      <c r="K3">
        <v>1226</v>
      </c>
      <c r="L3">
        <v>1221</v>
      </c>
      <c r="M3">
        <v>1231</v>
      </c>
      <c r="N3">
        <v>1281</v>
      </c>
      <c r="O3">
        <v>1293</v>
      </c>
      <c r="P3" s="7">
        <v>0.53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L12" sqref="L12"/>
    </sheetView>
  </sheetViews>
  <sheetFormatPr defaultRowHeight="15" x14ac:dyDescent="0.25"/>
  <sheetData>
    <row r="1" spans="1:16" x14ac:dyDescent="0.25">
      <c r="B1" s="3">
        <v>40118</v>
      </c>
      <c r="C1" s="4" t="s">
        <v>5</v>
      </c>
      <c r="D1" s="5" t="s">
        <v>6</v>
      </c>
      <c r="E1" s="5" t="s">
        <v>7</v>
      </c>
      <c r="F1" s="5" t="s">
        <v>8</v>
      </c>
      <c r="G1" s="3" t="s">
        <v>9</v>
      </c>
      <c r="H1" s="5" t="s">
        <v>10</v>
      </c>
      <c r="I1" s="3" t="s">
        <v>11</v>
      </c>
      <c r="J1" s="5" t="s">
        <v>12</v>
      </c>
      <c r="K1" s="3" t="s">
        <v>13</v>
      </c>
      <c r="L1" s="5" t="s">
        <v>14</v>
      </c>
      <c r="M1" s="3" t="s">
        <v>15</v>
      </c>
      <c r="N1" s="5" t="s">
        <v>16</v>
      </c>
      <c r="O1" s="3" t="s">
        <v>17</v>
      </c>
    </row>
    <row r="2" spans="1:16" x14ac:dyDescent="0.25">
      <c r="A2" s="6" t="s">
        <v>19</v>
      </c>
      <c r="E2">
        <v>83</v>
      </c>
      <c r="F2">
        <v>467</v>
      </c>
      <c r="G2">
        <v>606</v>
      </c>
      <c r="H2">
        <v>612</v>
      </c>
      <c r="I2">
        <v>615</v>
      </c>
      <c r="J2">
        <v>587</v>
      </c>
      <c r="K2">
        <v>593</v>
      </c>
      <c r="L2">
        <v>598</v>
      </c>
      <c r="M2">
        <v>605</v>
      </c>
      <c r="N2">
        <v>584</v>
      </c>
      <c r="O2">
        <v>597</v>
      </c>
      <c r="P2" s="7">
        <v>0.2</v>
      </c>
    </row>
    <row r="3" spans="1:16" x14ac:dyDescent="0.25">
      <c r="A3" t="s">
        <v>18</v>
      </c>
      <c r="E3">
        <v>29</v>
      </c>
      <c r="F3">
        <v>120</v>
      </c>
      <c r="G3">
        <v>185</v>
      </c>
      <c r="H3">
        <v>211</v>
      </c>
      <c r="I3">
        <v>218</v>
      </c>
      <c r="J3">
        <v>218</v>
      </c>
      <c r="K3">
        <v>222</v>
      </c>
      <c r="L3">
        <v>238</v>
      </c>
      <c r="M3">
        <v>235</v>
      </c>
      <c r="N3">
        <v>236</v>
      </c>
      <c r="O3">
        <v>247</v>
      </c>
      <c r="P3" s="7">
        <v>0.25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P4" sqref="P4"/>
    </sheetView>
  </sheetViews>
  <sheetFormatPr defaultRowHeight="15" x14ac:dyDescent="0.25"/>
  <sheetData>
    <row r="1" spans="1:16" x14ac:dyDescent="0.25">
      <c r="B1" s="3">
        <v>40118</v>
      </c>
      <c r="C1" s="4" t="s">
        <v>5</v>
      </c>
      <c r="D1" s="5" t="s">
        <v>6</v>
      </c>
      <c r="E1" s="5" t="s">
        <v>7</v>
      </c>
      <c r="F1" s="5" t="s">
        <v>8</v>
      </c>
      <c r="G1" s="3" t="s">
        <v>9</v>
      </c>
      <c r="H1" s="5" t="s">
        <v>10</v>
      </c>
      <c r="I1" s="3" t="s">
        <v>11</v>
      </c>
      <c r="J1" s="5" t="s">
        <v>12</v>
      </c>
      <c r="K1" s="3" t="s">
        <v>13</v>
      </c>
      <c r="L1" s="5" t="s">
        <v>14</v>
      </c>
      <c r="M1" s="3" t="s">
        <v>15</v>
      </c>
      <c r="N1" s="5" t="s">
        <v>16</v>
      </c>
      <c r="O1" s="3" t="s">
        <v>17</v>
      </c>
    </row>
    <row r="2" spans="1:16" x14ac:dyDescent="0.25">
      <c r="A2" s="6" t="s">
        <v>19</v>
      </c>
      <c r="B2">
        <v>2060</v>
      </c>
      <c r="C2">
        <v>2250</v>
      </c>
      <c r="D2">
        <v>2421</v>
      </c>
      <c r="E2">
        <v>2522</v>
      </c>
      <c r="F2">
        <v>2564</v>
      </c>
      <c r="G2">
        <v>2593</v>
      </c>
      <c r="H2">
        <v>2591</v>
      </c>
      <c r="I2">
        <v>2582</v>
      </c>
      <c r="J2">
        <v>2656</v>
      </c>
      <c r="K2">
        <v>2664</v>
      </c>
      <c r="L2">
        <v>2676</v>
      </c>
      <c r="M2">
        <v>2683</v>
      </c>
      <c r="N2">
        <v>2723</v>
      </c>
      <c r="O2">
        <v>2714</v>
      </c>
      <c r="P2" s="7">
        <v>1</v>
      </c>
    </row>
    <row r="3" spans="1:16" x14ac:dyDescent="0.25">
      <c r="A3" t="s">
        <v>18</v>
      </c>
      <c r="B3">
        <v>1472</v>
      </c>
      <c r="C3">
        <v>1641</v>
      </c>
      <c r="D3">
        <v>1872</v>
      </c>
      <c r="E3">
        <v>1887</v>
      </c>
      <c r="F3">
        <v>1876</v>
      </c>
      <c r="G3">
        <v>1900</v>
      </c>
      <c r="H3">
        <v>1959</v>
      </c>
      <c r="I3">
        <v>2036</v>
      </c>
      <c r="J3">
        <v>2098</v>
      </c>
      <c r="K3">
        <v>2044</v>
      </c>
      <c r="L3">
        <v>2034</v>
      </c>
      <c r="M3">
        <v>2088</v>
      </c>
      <c r="N3">
        <v>2134</v>
      </c>
      <c r="O3">
        <v>2154</v>
      </c>
      <c r="P3" s="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график</vt:lpstr>
      <vt:lpstr>Лист4</vt:lpstr>
      <vt:lpstr>Лист5</vt:lpstr>
      <vt:lpstr>Лист2</vt:lpstr>
      <vt:lpstr>Лист3</vt:lpstr>
      <vt:lpstr>_77_регион</vt:lpstr>
      <vt:lpstr>Пример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2013-12-26T08:54:50Z</dcterms:modified>
</cp:coreProperties>
</file>