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192" windowWidth="22980" windowHeight="9408" activeTab="1"/>
  </bookViews>
  <sheets>
    <sheet name="Формулы" sheetId="1" r:id="rId1"/>
    <sheet name="Melady VictoryUSD" sheetId="4" r:id="rId2"/>
    <sheet name="Общий итог" sheetId="2" r:id="rId3"/>
  </sheets>
  <definedNames>
    <definedName name="_xlnm._FilterDatabase" localSheetId="1" hidden="1">'Melady VictoryUSD'!$A$10:$A$42</definedName>
  </definedNames>
  <calcPr calcId="144525"/>
</workbook>
</file>

<file path=xl/calcChain.xml><?xml version="1.0" encoding="utf-8"?>
<calcChain xmlns="http://schemas.openxmlformats.org/spreadsheetml/2006/main">
  <c r="E2" i="4" l="1"/>
  <c r="E43" i="4" l="1"/>
  <c r="D9" i="4" l="1"/>
  <c r="C1" i="1"/>
  <c r="H4" i="1"/>
  <c r="E9" i="4" l="1"/>
  <c r="D30" i="4"/>
  <c r="B30" i="4" s="1"/>
  <c r="E30" i="4" s="1"/>
  <c r="D31" i="4"/>
  <c r="B31" i="4" s="1"/>
  <c r="E31" i="4" s="1"/>
  <c r="D32" i="4"/>
  <c r="B32" i="4" s="1"/>
  <c r="E32" i="4" s="1"/>
  <c r="D33" i="4"/>
  <c r="B33" i="4" s="1"/>
  <c r="E33" i="4" s="1"/>
  <c r="D34" i="4"/>
  <c r="B34" i="4" s="1"/>
  <c r="E34" i="4" s="1"/>
  <c r="D35" i="4"/>
  <c r="B35" i="4" s="1"/>
  <c r="E35" i="4" s="1"/>
  <c r="D36" i="4"/>
  <c r="B36" i="4" s="1"/>
  <c r="E36" i="4" s="1"/>
  <c r="D37" i="4"/>
  <c r="B37" i="4" s="1"/>
  <c r="E37" i="4" s="1"/>
  <c r="D38" i="4"/>
  <c r="B38" i="4" s="1"/>
  <c r="E38" i="4" s="1"/>
  <c r="D39" i="4"/>
  <c r="B39" i="4" s="1"/>
  <c r="E39" i="4" s="1"/>
  <c r="D40" i="4"/>
  <c r="B40" i="4" s="1"/>
  <c r="E40" i="4" s="1"/>
  <c r="D41" i="4"/>
  <c r="B41" i="4" s="1"/>
  <c r="E41" i="4" s="1"/>
  <c r="D42" i="4"/>
  <c r="B42" i="4" s="1"/>
  <c r="E42" i="4" s="1"/>
  <c r="D13" i="4"/>
  <c r="B13" i="4" s="1"/>
  <c r="E13" i="4" s="1"/>
  <c r="D14" i="4"/>
  <c r="B14" i="4" s="1"/>
  <c r="E14" i="4" s="1"/>
  <c r="D15" i="4"/>
  <c r="B15" i="4" s="1"/>
  <c r="E15" i="4" s="1"/>
  <c r="D16" i="4"/>
  <c r="B16" i="4" s="1"/>
  <c r="E16" i="4" s="1"/>
  <c r="D17" i="4"/>
  <c r="B17" i="4" s="1"/>
  <c r="E17" i="4" s="1"/>
  <c r="D18" i="4"/>
  <c r="B18" i="4" s="1"/>
  <c r="E18" i="4" s="1"/>
  <c r="D19" i="4"/>
  <c r="B19" i="4" s="1"/>
  <c r="E19" i="4" s="1"/>
  <c r="D20" i="4"/>
  <c r="B20" i="4" s="1"/>
  <c r="E20" i="4" s="1"/>
  <c r="D21" i="4"/>
  <c r="B21" i="4" s="1"/>
  <c r="E21" i="4" s="1"/>
  <c r="D22" i="4"/>
  <c r="B22" i="4" s="1"/>
  <c r="E22" i="4" s="1"/>
  <c r="D23" i="4"/>
  <c r="B23" i="4" s="1"/>
  <c r="E23" i="4" s="1"/>
  <c r="D24" i="4"/>
  <c r="B24" i="4" s="1"/>
  <c r="E24" i="4" s="1"/>
  <c r="D25" i="4"/>
  <c r="B25" i="4" s="1"/>
  <c r="E25" i="4" s="1"/>
  <c r="D26" i="4"/>
  <c r="B26" i="4" s="1"/>
  <c r="E26" i="4" s="1"/>
  <c r="D27" i="4"/>
  <c r="B27" i="4" s="1"/>
  <c r="E27" i="4" s="1"/>
  <c r="D28" i="4"/>
  <c r="B28" i="4" s="1"/>
  <c r="E28" i="4" s="1"/>
  <c r="D29" i="4"/>
  <c r="B29" i="4" s="1"/>
  <c r="E29" i="4" s="1"/>
  <c r="D12" i="4"/>
  <c r="B12" i="4" s="1"/>
  <c r="E12" i="4" s="1"/>
  <c r="D11" i="4"/>
  <c r="B11" i="4" l="1"/>
  <c r="E11" i="4" s="1"/>
</calcChain>
</file>

<file path=xl/sharedStrings.xml><?xml version="1.0" encoding="utf-8"?>
<sst xmlns="http://schemas.openxmlformats.org/spreadsheetml/2006/main" count="31" uniqueCount="23">
  <si>
    <t>=</t>
  </si>
  <si>
    <t>-</t>
  </si>
  <si>
    <t>х</t>
  </si>
  <si>
    <t>Доходность, %</t>
  </si>
  <si>
    <t>Ограничение
убытков, %</t>
  </si>
  <si>
    <t>Дата инвест.</t>
  </si>
  <si>
    <t>Доходность на текущую дату</t>
  </si>
  <si>
    <t>Текущая дата</t>
  </si>
  <si>
    <t>Доходность на дату инвестир.</t>
  </si>
  <si>
    <t>ПАММ-счет №</t>
  </si>
  <si>
    <t>Инвестиц. счет</t>
  </si>
  <si>
    <t>Баланс, $</t>
  </si>
  <si>
    <t>Дата:</t>
  </si>
  <si>
    <t>Доходность на
дату инвестир., %</t>
  </si>
  <si>
    <t>Дох./убыток, $:</t>
  </si>
  <si>
    <t>Доход/убыток,%</t>
  </si>
  <si>
    <t>Огран. убытков,
(% в Альпари)</t>
  </si>
  <si>
    <t>Огран. убытков,
(общий %)</t>
  </si>
  <si>
    <t>Инвестиции, $</t>
  </si>
  <si>
    <t>Текущая дата:</t>
  </si>
  <si>
    <t>Текущ. доходность</t>
  </si>
  <si>
    <t>Доходность на текущую дату:</t>
  </si>
  <si>
    <t>Максимальная просадка трейдера: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</si>
</sst>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0;[Red]0.00"/>
    <numFmt numFmtId="165" formatCode="dd/mm/yy;@"/>
    <numFmt numFmtId="166" formatCode="[$$-409]#,##0.00;[Red][$$-409]#,##0.00"/>
    <numFmt numFmtId="167" formatCode="[$$-409]#,##0.00"/>
    <numFmt numFmtId="168" formatCode="_-[$$-409]* #,##0.00_ ;_-[$$-409]* \-#,##0.00\ ;_-[$$-409]* &quot;-&quot;??_ ;_-@_ "/>
  </numFmts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6">
    <xf numFmtId="0" fontId="0" fillId="0" borderId="0" xfId="0"/>
    <xf numFmtId="0" fontId="0" fillId="0" borderId="0" xfId="0" applyAlignment="1">
      <alignment horizontal="center" vertical="center"/>
    </xf>
    <xf numFmtId="164" fontId="0" fillId="2" borderId="4" xfId="0" applyNumberFormat="1" applyFill="1" applyBorder="1"/>
    <xf numFmtId="164" fontId="0" fillId="2" borderId="0" xfId="0" applyNumberFormat="1" applyFill="1" applyBorder="1"/>
    <xf numFmtId="164" fontId="0" fillId="3" borderId="4" xfId="0" applyNumberFormat="1" applyFill="1" applyBorder="1"/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 vertical="center"/>
    </xf>
    <xf numFmtId="165" fontId="0" fillId="0" borderId="0" xfId="0" applyNumberFormat="1"/>
    <xf numFmtId="165" fontId="0" fillId="2" borderId="1" xfId="0" applyNumberFormat="1" applyFill="1" applyBorder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165" fontId="0" fillId="2" borderId="1" xfId="0" applyNumberFormat="1" applyFill="1" applyBorder="1" applyAlignment="1">
      <alignment horizontal="center" vertical="center"/>
    </xf>
    <xf numFmtId="166" fontId="0" fillId="2" borderId="1" xfId="0" applyNumberFormat="1" applyFill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  <xf numFmtId="10" fontId="0" fillId="0" borderId="0" xfId="0" applyNumberFormat="1"/>
    <xf numFmtId="10" fontId="0" fillId="0" borderId="1" xfId="0" applyNumberFormat="1" applyBorder="1"/>
    <xf numFmtId="164" fontId="0" fillId="2" borderId="1" xfId="0" applyNumberFormat="1" applyFill="1" applyBorder="1" applyAlignment="1">
      <alignment vertical="center"/>
    </xf>
    <xf numFmtId="167" fontId="0" fillId="0" borderId="1" xfId="0" applyNumberFormat="1" applyBorder="1"/>
    <xf numFmtId="10" fontId="0" fillId="0" borderId="1" xfId="0" applyNumberForma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65" fontId="0" fillId="4" borderId="0" xfId="0" applyNumberFormat="1" applyFill="1"/>
    <xf numFmtId="0" fontId="0" fillId="4" borderId="0" xfId="0" applyFill="1"/>
    <xf numFmtId="10" fontId="0" fillId="4" borderId="0" xfId="0" applyNumberFormat="1" applyFill="1"/>
    <xf numFmtId="165" fontId="1" fillId="4" borderId="0" xfId="0" applyNumberFormat="1" applyFont="1" applyFill="1" applyAlignment="1">
      <alignment horizontal="right"/>
    </xf>
    <xf numFmtId="0" fontId="1" fillId="4" borderId="0" xfId="0" applyFont="1" applyFill="1" applyAlignment="1">
      <alignment horizontal="right"/>
    </xf>
    <xf numFmtId="10" fontId="0" fillId="4" borderId="0" xfId="0" applyNumberFormat="1" applyFill="1" applyBorder="1" applyAlignment="1">
      <alignment horizontal="right"/>
    </xf>
    <xf numFmtId="0" fontId="2" fillId="4" borderId="0" xfId="1" applyFill="1" applyBorder="1" applyAlignment="1">
      <alignment horizontal="center"/>
    </xf>
    <xf numFmtId="10" fontId="0" fillId="2" borderId="1" xfId="0" applyNumberFormat="1" applyFill="1" applyBorder="1" applyAlignment="1">
      <alignment horizontal="center"/>
    </xf>
    <xf numFmtId="0" fontId="2" fillId="2" borderId="1" xfId="1" applyFill="1" applyBorder="1" applyAlignment="1">
      <alignment horizontal="center" vertical="center"/>
    </xf>
    <xf numFmtId="22" fontId="0" fillId="2" borderId="1" xfId="0" applyNumberFormat="1" applyFill="1" applyBorder="1" applyAlignment="1">
      <alignment horizontal="center"/>
    </xf>
    <xf numFmtId="167" fontId="0" fillId="0" borderId="5" xfId="0" applyNumberFormat="1" applyFill="1" applyBorder="1"/>
    <xf numFmtId="165" fontId="0" fillId="0" borderId="0" xfId="0" applyNumberFormat="1" applyAlignment="1">
      <alignment horizontal="center"/>
    </xf>
    <xf numFmtId="10" fontId="1" fillId="4" borderId="0" xfId="0" applyNumberFormat="1" applyFont="1" applyFill="1" applyAlignment="1">
      <alignment horizontal="right"/>
    </xf>
    <xf numFmtId="0" fontId="1" fillId="4" borderId="0" xfId="0" applyFont="1" applyFill="1" applyAlignment="1">
      <alignment horizontal="right" vertical="center"/>
    </xf>
    <xf numFmtId="168" fontId="0" fillId="2" borderId="1" xfId="0" applyNumberFormat="1" applyFill="1" applyBorder="1" applyAlignment="1">
      <alignment horizontal="center"/>
    </xf>
    <xf numFmtId="168" fontId="0" fillId="0" borderId="1" xfId="0" applyNumberFormat="1" applyBorder="1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10" fontId="0" fillId="2" borderId="2" xfId="0" applyNumberFormat="1" applyFill="1" applyBorder="1" applyAlignment="1">
      <alignment horizontal="center" vertical="center"/>
    </xf>
    <xf numFmtId="10" fontId="0" fillId="2" borderId="3" xfId="0" applyNumberFormat="1" applyFill="1" applyBorder="1" applyAlignment="1">
      <alignment horizontal="center" vertical="center"/>
    </xf>
    <xf numFmtId="10" fontId="0" fillId="3" borderId="2" xfId="0" applyNumberFormat="1" applyFill="1" applyBorder="1" applyAlignment="1">
      <alignment horizontal="center" vertical="center"/>
    </xf>
    <xf numFmtId="10" fontId="0" fillId="3" borderId="3" xfId="0" applyNumberFormat="1" applyFill="1" applyBorder="1" applyAlignment="1">
      <alignment horizontal="center" vertical="center"/>
    </xf>
    <xf numFmtId="0" fontId="2" fillId="2" borderId="1" xfId="1" applyFill="1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"/>
  <sheetViews>
    <sheetView workbookViewId="0">
      <selection activeCell="C1" sqref="C1:C2"/>
    </sheetView>
  </sheetViews>
  <sheetFormatPr defaultRowHeight="14.4" x14ac:dyDescent="0.3"/>
  <cols>
    <col min="1" max="1" width="6.6640625" customWidth="1"/>
    <col min="2" max="2" width="9.6640625" style="9" customWidth="1"/>
    <col min="3" max="3" width="12.6640625" bestFit="1" customWidth="1"/>
    <col min="4" max="4" width="2" bestFit="1" customWidth="1"/>
    <col min="5" max="5" width="14" customWidth="1"/>
    <col min="6" max="6" width="10.109375" bestFit="1" customWidth="1"/>
    <col min="7" max="7" width="26.5546875" style="7" customWidth="1"/>
    <col min="8" max="8" width="7.44140625" customWidth="1"/>
    <col min="9" max="9" width="1.6640625" bestFit="1" customWidth="1"/>
    <col min="10" max="10" width="2" bestFit="1" customWidth="1"/>
    <col min="11" max="11" width="1.88671875" bestFit="1" customWidth="1"/>
    <col min="12" max="12" width="4" bestFit="1" customWidth="1"/>
    <col min="13" max="13" width="7.6640625" customWidth="1"/>
    <col min="14" max="14" width="8.5546875" bestFit="1" customWidth="1"/>
    <col min="16" max="16" width="0" hidden="1" customWidth="1"/>
    <col min="17" max="17" width="3" customWidth="1"/>
    <col min="18" max="18" width="14.44140625" customWidth="1"/>
    <col min="19" max="19" width="10.44140625" customWidth="1"/>
    <col min="20" max="20" width="28.109375" customWidth="1"/>
    <col min="21" max="21" width="7.44140625" customWidth="1"/>
    <col min="22" max="22" width="1.6640625" bestFit="1" customWidth="1"/>
    <col min="23" max="23" width="2" bestFit="1" customWidth="1"/>
    <col min="24" max="24" width="1.88671875" bestFit="1" customWidth="1"/>
    <col min="25" max="25" width="4" bestFit="1" customWidth="1"/>
  </cols>
  <sheetData>
    <row r="1" spans="1:12" x14ac:dyDescent="0.3">
      <c r="A1" s="40" t="s">
        <v>3</v>
      </c>
      <c r="B1" s="40"/>
      <c r="C1" s="43">
        <f>(H1/H2-J1)</f>
        <v>-2.9899049637350905E-2</v>
      </c>
      <c r="D1" s="38" t="s">
        <v>0</v>
      </c>
      <c r="E1" s="1" t="s">
        <v>7</v>
      </c>
      <c r="F1" s="5">
        <v>41666</v>
      </c>
      <c r="G1" s="6" t="s">
        <v>6</v>
      </c>
      <c r="H1" s="2">
        <v>4724.12</v>
      </c>
      <c r="I1" s="38" t="s">
        <v>1</v>
      </c>
      <c r="J1" s="38">
        <v>1</v>
      </c>
      <c r="K1" s="38" t="s">
        <v>2</v>
      </c>
      <c r="L1" s="38">
        <v>100</v>
      </c>
    </row>
    <row r="2" spans="1:12" x14ac:dyDescent="0.3">
      <c r="A2" s="40"/>
      <c r="B2" s="40"/>
      <c r="C2" s="44"/>
      <c r="D2" s="38"/>
      <c r="E2" s="1" t="s">
        <v>5</v>
      </c>
      <c r="F2" s="5">
        <v>41665</v>
      </c>
      <c r="G2" s="6" t="s">
        <v>8</v>
      </c>
      <c r="H2" s="3">
        <v>4869.72</v>
      </c>
      <c r="I2" s="38"/>
      <c r="J2" s="38"/>
      <c r="K2" s="38"/>
      <c r="L2" s="38"/>
    </row>
    <row r="4" spans="1:12" x14ac:dyDescent="0.3">
      <c r="A4" s="39" t="s">
        <v>4</v>
      </c>
      <c r="B4" s="40"/>
      <c r="C4" s="41">
        <v>-0.1</v>
      </c>
      <c r="D4" s="38" t="s">
        <v>0</v>
      </c>
      <c r="E4" s="1" t="s">
        <v>7</v>
      </c>
      <c r="F4" s="5">
        <v>41666</v>
      </c>
      <c r="G4" s="6" t="s">
        <v>6</v>
      </c>
      <c r="H4" s="4">
        <f>H5*C4+H5</f>
        <v>4382.7480000000005</v>
      </c>
      <c r="I4" s="38" t="s">
        <v>1</v>
      </c>
      <c r="J4" s="38">
        <v>1</v>
      </c>
      <c r="K4" s="38" t="s">
        <v>2</v>
      </c>
      <c r="L4" s="38">
        <v>100</v>
      </c>
    </row>
    <row r="5" spans="1:12" x14ac:dyDescent="0.3">
      <c r="A5" s="40"/>
      <c r="B5" s="40"/>
      <c r="C5" s="42"/>
      <c r="D5" s="38"/>
      <c r="E5" s="1" t="s">
        <v>5</v>
      </c>
      <c r="F5" s="5">
        <v>41665</v>
      </c>
      <c r="G5" s="6" t="s">
        <v>8</v>
      </c>
      <c r="H5" s="3">
        <v>4869.72</v>
      </c>
      <c r="I5" s="38"/>
      <c r="J5" s="38"/>
      <c r="K5" s="38"/>
      <c r="L5" s="38"/>
    </row>
  </sheetData>
  <mergeCells count="14">
    <mergeCell ref="K1:K2"/>
    <mergeCell ref="L1:L2"/>
    <mergeCell ref="C1:C2"/>
    <mergeCell ref="A1:B2"/>
    <mergeCell ref="D1:D2"/>
    <mergeCell ref="I1:I2"/>
    <mergeCell ref="J1:J2"/>
    <mergeCell ref="L4:L5"/>
    <mergeCell ref="A4:B5"/>
    <mergeCell ref="C4:C5"/>
    <mergeCell ref="D4:D5"/>
    <mergeCell ref="I4:I5"/>
    <mergeCell ref="J4:J5"/>
    <mergeCell ref="K4:K5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3"/>
  <sheetViews>
    <sheetView tabSelected="1" workbookViewId="0">
      <pane ySplit="10" topLeftCell="A17" activePane="bottomLeft" state="frozen"/>
      <selection pane="bottomLeft" activeCell="E4" sqref="E4"/>
    </sheetView>
  </sheetViews>
  <sheetFormatPr defaultRowHeight="14.4" x14ac:dyDescent="0.3"/>
  <cols>
    <col min="1" max="1" width="14.109375" style="9" bestFit="1" customWidth="1"/>
    <col min="2" max="2" width="16.77734375" bestFit="1" customWidth="1"/>
    <col min="3" max="3" width="17.21875" customWidth="1"/>
    <col min="4" max="4" width="16.109375" style="15" customWidth="1"/>
    <col min="5" max="5" width="15.21875" bestFit="1" customWidth="1"/>
    <col min="6" max="6" width="5.88671875" customWidth="1"/>
    <col min="7" max="7" width="14.44140625" customWidth="1"/>
    <col min="8" max="8" width="10.44140625" customWidth="1"/>
    <col min="9" max="9" width="28.109375" customWidth="1"/>
    <col min="10" max="10" width="7.44140625" customWidth="1"/>
    <col min="11" max="11" width="1.6640625" bestFit="1" customWidth="1"/>
    <col min="12" max="12" width="2" bestFit="1" customWidth="1"/>
    <col min="13" max="13" width="1.88671875" bestFit="1" customWidth="1"/>
    <col min="14" max="14" width="4" bestFit="1" customWidth="1"/>
  </cols>
  <sheetData>
    <row r="1" spans="1:11" ht="4.2" customHeight="1" x14ac:dyDescent="0.3">
      <c r="A1" s="22"/>
      <c r="B1" s="23"/>
      <c r="C1" s="23"/>
      <c r="D1" s="24"/>
      <c r="E1" s="23"/>
    </row>
    <row r="2" spans="1:11" x14ac:dyDescent="0.3">
      <c r="A2" s="26" t="s">
        <v>9</v>
      </c>
      <c r="B2" s="45"/>
      <c r="C2" s="45"/>
      <c r="D2" s="34" t="s">
        <v>19</v>
      </c>
      <c r="E2" s="31">
        <f ca="1">TODAY()</f>
        <v>41668</v>
      </c>
    </row>
    <row r="3" spans="1:11" ht="3.6" customHeight="1" x14ac:dyDescent="0.3">
      <c r="A3" s="22"/>
      <c r="B3" s="23"/>
      <c r="C3" s="23"/>
      <c r="D3" s="24"/>
      <c r="E3" s="23"/>
    </row>
    <row r="4" spans="1:11" x14ac:dyDescent="0.3">
      <c r="A4" s="25" t="s">
        <v>10</v>
      </c>
      <c r="B4" s="30"/>
      <c r="C4" s="23"/>
      <c r="D4" s="35" t="s">
        <v>21</v>
      </c>
      <c r="E4" s="36">
        <v>0</v>
      </c>
    </row>
    <row r="5" spans="1:11" ht="3.6" customHeight="1" x14ac:dyDescent="0.3">
      <c r="A5" s="25"/>
      <c r="B5" s="28"/>
      <c r="C5" s="23"/>
      <c r="D5" s="26"/>
      <c r="E5" s="27"/>
    </row>
    <row r="6" spans="1:11" x14ac:dyDescent="0.3">
      <c r="A6" s="25"/>
      <c r="B6" s="28"/>
      <c r="C6" s="23"/>
      <c r="D6" s="26" t="s">
        <v>22</v>
      </c>
      <c r="E6" s="29">
        <v>0.2</v>
      </c>
    </row>
    <row r="7" spans="1:11" ht="4.2" customHeight="1" x14ac:dyDescent="0.3">
      <c r="A7" s="25"/>
      <c r="B7" s="28"/>
      <c r="C7" s="23"/>
      <c r="D7" s="35"/>
      <c r="E7" s="35"/>
    </row>
    <row r="8" spans="1:11" ht="43.2" x14ac:dyDescent="0.3">
      <c r="A8" s="20" t="s">
        <v>12</v>
      </c>
      <c r="B8" s="20" t="s">
        <v>18</v>
      </c>
      <c r="C8" s="21" t="s">
        <v>13</v>
      </c>
      <c r="D8" s="21" t="s">
        <v>17</v>
      </c>
      <c r="E8" s="21" t="s">
        <v>16</v>
      </c>
    </row>
    <row r="9" spans="1:11" s="1" customFormat="1" x14ac:dyDescent="0.3">
      <c r="A9" s="12">
        <v>41665</v>
      </c>
      <c r="B9" s="13">
        <v>10</v>
      </c>
      <c r="C9" s="14">
        <v>120</v>
      </c>
      <c r="D9" s="19">
        <f>-E6-2%</f>
        <v>-0.22</v>
      </c>
      <c r="E9" s="17">
        <f>C9*D9+C9</f>
        <v>93.6</v>
      </c>
      <c r="H9"/>
      <c r="I9"/>
      <c r="J9"/>
      <c r="K9"/>
    </row>
    <row r="10" spans="1:11" ht="19.2" customHeight="1" x14ac:dyDescent="0.3">
      <c r="A10" s="8" t="s">
        <v>12</v>
      </c>
      <c r="B10" s="8" t="s">
        <v>11</v>
      </c>
      <c r="C10" s="8" t="s">
        <v>20</v>
      </c>
      <c r="D10" s="8" t="s">
        <v>15</v>
      </c>
      <c r="E10" s="8" t="s">
        <v>14</v>
      </c>
    </row>
    <row r="11" spans="1:11" x14ac:dyDescent="0.3">
      <c r="A11" s="10">
        <v>41666</v>
      </c>
      <c r="B11" s="37">
        <f t="shared" ref="B11:B42" si="0">$B$9+($B$9*D11)</f>
        <v>13.333333333333332</v>
      </c>
      <c r="C11" s="11">
        <v>160</v>
      </c>
      <c r="D11" s="16">
        <f>(C11/$C$9-1)</f>
        <v>0.33333333333333326</v>
      </c>
      <c r="E11" s="18">
        <f t="shared" ref="E11:E43" si="1">B11-$B$9</f>
        <v>3.3333333333333321</v>
      </c>
    </row>
    <row r="12" spans="1:11" x14ac:dyDescent="0.3">
      <c r="A12" s="10">
        <v>41667</v>
      </c>
      <c r="B12" s="37">
        <f t="shared" si="0"/>
        <v>0</v>
      </c>
      <c r="C12" s="11"/>
      <c r="D12" s="16">
        <f>(C12/$C$9-1)</f>
        <v>-1</v>
      </c>
      <c r="E12" s="18">
        <f t="shared" si="1"/>
        <v>-10</v>
      </c>
    </row>
    <row r="13" spans="1:11" x14ac:dyDescent="0.3">
      <c r="A13" s="10">
        <v>41668</v>
      </c>
      <c r="B13" s="37">
        <f t="shared" si="0"/>
        <v>0</v>
      </c>
      <c r="C13" s="11"/>
      <c r="D13" s="16">
        <f t="shared" ref="D13:D29" si="2">(C13/$C$9-1)</f>
        <v>-1</v>
      </c>
      <c r="E13" s="18">
        <f t="shared" si="1"/>
        <v>-10</v>
      </c>
    </row>
    <row r="14" spans="1:11" x14ac:dyDescent="0.3">
      <c r="A14" s="10">
        <v>41669</v>
      </c>
      <c r="B14" s="37">
        <f t="shared" si="0"/>
        <v>0</v>
      </c>
      <c r="C14" s="11"/>
      <c r="D14" s="16">
        <f t="shared" si="2"/>
        <v>-1</v>
      </c>
      <c r="E14" s="18">
        <f t="shared" si="1"/>
        <v>-10</v>
      </c>
    </row>
    <row r="15" spans="1:11" x14ac:dyDescent="0.3">
      <c r="A15" s="10">
        <v>41670</v>
      </c>
      <c r="B15" s="37">
        <f t="shared" si="0"/>
        <v>0</v>
      </c>
      <c r="C15" s="11"/>
      <c r="D15" s="16">
        <f t="shared" si="2"/>
        <v>-1</v>
      </c>
      <c r="E15" s="18">
        <f t="shared" si="1"/>
        <v>-10</v>
      </c>
    </row>
    <row r="16" spans="1:11" x14ac:dyDescent="0.3">
      <c r="A16" s="10">
        <v>41671</v>
      </c>
      <c r="B16" s="37">
        <f t="shared" si="0"/>
        <v>0</v>
      </c>
      <c r="C16" s="11"/>
      <c r="D16" s="16">
        <f t="shared" si="2"/>
        <v>-1</v>
      </c>
      <c r="E16" s="18">
        <f t="shared" si="1"/>
        <v>-10</v>
      </c>
    </row>
    <row r="17" spans="1:5" x14ac:dyDescent="0.3">
      <c r="A17" s="10">
        <v>41672</v>
      </c>
      <c r="B17" s="37">
        <f t="shared" si="0"/>
        <v>0</v>
      </c>
      <c r="C17" s="11"/>
      <c r="D17" s="16">
        <f t="shared" si="2"/>
        <v>-1</v>
      </c>
      <c r="E17" s="18">
        <f t="shared" si="1"/>
        <v>-10</v>
      </c>
    </row>
    <row r="18" spans="1:5" x14ac:dyDescent="0.3">
      <c r="A18" s="10">
        <v>41673</v>
      </c>
      <c r="B18" s="37">
        <f t="shared" si="0"/>
        <v>0</v>
      </c>
      <c r="C18" s="11"/>
      <c r="D18" s="16">
        <f t="shared" si="2"/>
        <v>-1</v>
      </c>
      <c r="E18" s="18">
        <f t="shared" si="1"/>
        <v>-10</v>
      </c>
    </row>
    <row r="19" spans="1:5" x14ac:dyDescent="0.3">
      <c r="A19" s="10">
        <v>41674</v>
      </c>
      <c r="B19" s="37">
        <f t="shared" si="0"/>
        <v>0</v>
      </c>
      <c r="C19" s="11"/>
      <c r="D19" s="16">
        <f t="shared" si="2"/>
        <v>-1</v>
      </c>
      <c r="E19" s="18">
        <f t="shared" si="1"/>
        <v>-10</v>
      </c>
    </row>
    <row r="20" spans="1:5" x14ac:dyDescent="0.3">
      <c r="A20" s="10">
        <v>41675</v>
      </c>
      <c r="B20" s="37">
        <f t="shared" si="0"/>
        <v>0</v>
      </c>
      <c r="C20" s="11"/>
      <c r="D20" s="16">
        <f t="shared" si="2"/>
        <v>-1</v>
      </c>
      <c r="E20" s="18">
        <f t="shared" si="1"/>
        <v>-10</v>
      </c>
    </row>
    <row r="21" spans="1:5" x14ac:dyDescent="0.3">
      <c r="A21" s="10">
        <v>41676</v>
      </c>
      <c r="B21" s="37">
        <f t="shared" si="0"/>
        <v>0</v>
      </c>
      <c r="C21" s="11"/>
      <c r="D21" s="16">
        <f t="shared" si="2"/>
        <v>-1</v>
      </c>
      <c r="E21" s="18">
        <f t="shared" si="1"/>
        <v>-10</v>
      </c>
    </row>
    <row r="22" spans="1:5" x14ac:dyDescent="0.3">
      <c r="A22" s="10">
        <v>41677</v>
      </c>
      <c r="B22" s="37">
        <f t="shared" si="0"/>
        <v>0</v>
      </c>
      <c r="C22" s="11"/>
      <c r="D22" s="16">
        <f t="shared" si="2"/>
        <v>-1</v>
      </c>
      <c r="E22" s="18">
        <f t="shared" si="1"/>
        <v>-10</v>
      </c>
    </row>
    <row r="23" spans="1:5" x14ac:dyDescent="0.3">
      <c r="A23" s="10">
        <v>41678</v>
      </c>
      <c r="B23" s="37">
        <f t="shared" si="0"/>
        <v>0</v>
      </c>
      <c r="C23" s="11"/>
      <c r="D23" s="16">
        <f t="shared" si="2"/>
        <v>-1</v>
      </c>
      <c r="E23" s="18">
        <f t="shared" si="1"/>
        <v>-10</v>
      </c>
    </row>
    <row r="24" spans="1:5" x14ac:dyDescent="0.3">
      <c r="A24" s="10">
        <v>41679</v>
      </c>
      <c r="B24" s="37">
        <f t="shared" si="0"/>
        <v>0</v>
      </c>
      <c r="C24" s="11"/>
      <c r="D24" s="16">
        <f t="shared" si="2"/>
        <v>-1</v>
      </c>
      <c r="E24" s="18">
        <f t="shared" si="1"/>
        <v>-10</v>
      </c>
    </row>
    <row r="25" spans="1:5" x14ac:dyDescent="0.3">
      <c r="A25" s="10">
        <v>41680</v>
      </c>
      <c r="B25" s="37">
        <f t="shared" si="0"/>
        <v>0</v>
      </c>
      <c r="C25" s="11"/>
      <c r="D25" s="16">
        <f t="shared" si="2"/>
        <v>-1</v>
      </c>
      <c r="E25" s="18">
        <f t="shared" si="1"/>
        <v>-10</v>
      </c>
    </row>
    <row r="26" spans="1:5" x14ac:dyDescent="0.3">
      <c r="A26" s="10">
        <v>41681</v>
      </c>
      <c r="B26" s="37">
        <f t="shared" si="0"/>
        <v>0</v>
      </c>
      <c r="C26" s="11"/>
      <c r="D26" s="16">
        <f t="shared" si="2"/>
        <v>-1</v>
      </c>
      <c r="E26" s="18">
        <f t="shared" si="1"/>
        <v>-10</v>
      </c>
    </row>
    <row r="27" spans="1:5" x14ac:dyDescent="0.3">
      <c r="A27" s="10">
        <v>41682</v>
      </c>
      <c r="B27" s="37">
        <f t="shared" si="0"/>
        <v>0</v>
      </c>
      <c r="C27" s="11"/>
      <c r="D27" s="16">
        <f t="shared" si="2"/>
        <v>-1</v>
      </c>
      <c r="E27" s="18">
        <f t="shared" si="1"/>
        <v>-10</v>
      </c>
    </row>
    <row r="28" spans="1:5" x14ac:dyDescent="0.3">
      <c r="A28" s="10">
        <v>41683</v>
      </c>
      <c r="B28" s="37">
        <f t="shared" si="0"/>
        <v>0</v>
      </c>
      <c r="C28" s="11"/>
      <c r="D28" s="16">
        <f t="shared" si="2"/>
        <v>-1</v>
      </c>
      <c r="E28" s="18">
        <f t="shared" si="1"/>
        <v>-10</v>
      </c>
    </row>
    <row r="29" spans="1:5" x14ac:dyDescent="0.3">
      <c r="A29" s="10">
        <v>41684</v>
      </c>
      <c r="B29" s="37">
        <f t="shared" si="0"/>
        <v>0</v>
      </c>
      <c r="C29" s="11"/>
      <c r="D29" s="16">
        <f t="shared" si="2"/>
        <v>-1</v>
      </c>
      <c r="E29" s="18">
        <f t="shared" si="1"/>
        <v>-10</v>
      </c>
    </row>
    <row r="30" spans="1:5" x14ac:dyDescent="0.3">
      <c r="A30" s="10">
        <v>41685</v>
      </c>
      <c r="B30" s="37">
        <f t="shared" si="0"/>
        <v>0</v>
      </c>
      <c r="C30" s="11"/>
      <c r="D30" s="16">
        <f t="shared" ref="D30:D42" si="3">(C30/$C$9-1)</f>
        <v>-1</v>
      </c>
      <c r="E30" s="18">
        <f t="shared" si="1"/>
        <v>-10</v>
      </c>
    </row>
    <row r="31" spans="1:5" x14ac:dyDescent="0.3">
      <c r="A31" s="10">
        <v>41686</v>
      </c>
      <c r="B31" s="37">
        <f t="shared" si="0"/>
        <v>0</v>
      </c>
      <c r="C31" s="11"/>
      <c r="D31" s="16">
        <f t="shared" si="3"/>
        <v>-1</v>
      </c>
      <c r="E31" s="18">
        <f t="shared" si="1"/>
        <v>-10</v>
      </c>
    </row>
    <row r="32" spans="1:5" x14ac:dyDescent="0.3">
      <c r="A32" s="10">
        <v>41687</v>
      </c>
      <c r="B32" s="37">
        <f t="shared" si="0"/>
        <v>0</v>
      </c>
      <c r="C32" s="11"/>
      <c r="D32" s="16">
        <f t="shared" si="3"/>
        <v>-1</v>
      </c>
      <c r="E32" s="18">
        <f t="shared" si="1"/>
        <v>-10</v>
      </c>
    </row>
    <row r="33" spans="1:5" x14ac:dyDescent="0.3">
      <c r="A33" s="10">
        <v>41688</v>
      </c>
      <c r="B33" s="37">
        <f t="shared" si="0"/>
        <v>0</v>
      </c>
      <c r="C33" s="11"/>
      <c r="D33" s="16">
        <f t="shared" si="3"/>
        <v>-1</v>
      </c>
      <c r="E33" s="18">
        <f t="shared" si="1"/>
        <v>-10</v>
      </c>
    </row>
    <row r="34" spans="1:5" x14ac:dyDescent="0.3">
      <c r="A34" s="10">
        <v>41689</v>
      </c>
      <c r="B34" s="37">
        <f t="shared" si="0"/>
        <v>0</v>
      </c>
      <c r="C34" s="11"/>
      <c r="D34" s="16">
        <f t="shared" si="3"/>
        <v>-1</v>
      </c>
      <c r="E34" s="18">
        <f t="shared" si="1"/>
        <v>-10</v>
      </c>
    </row>
    <row r="35" spans="1:5" x14ac:dyDescent="0.3">
      <c r="A35" s="10">
        <v>41690</v>
      </c>
      <c r="B35" s="37">
        <f t="shared" si="0"/>
        <v>0</v>
      </c>
      <c r="C35" s="11"/>
      <c r="D35" s="16">
        <f t="shared" si="3"/>
        <v>-1</v>
      </c>
      <c r="E35" s="18">
        <f t="shared" si="1"/>
        <v>-10</v>
      </c>
    </row>
    <row r="36" spans="1:5" x14ac:dyDescent="0.3">
      <c r="A36" s="10">
        <v>41691</v>
      </c>
      <c r="B36" s="37">
        <f t="shared" si="0"/>
        <v>0</v>
      </c>
      <c r="C36" s="11"/>
      <c r="D36" s="16">
        <f t="shared" si="3"/>
        <v>-1</v>
      </c>
      <c r="E36" s="18">
        <f t="shared" si="1"/>
        <v>-10</v>
      </c>
    </row>
    <row r="37" spans="1:5" x14ac:dyDescent="0.3">
      <c r="A37" s="10">
        <v>41692</v>
      </c>
      <c r="B37" s="37">
        <f t="shared" si="0"/>
        <v>0</v>
      </c>
      <c r="C37" s="11"/>
      <c r="D37" s="16">
        <f t="shared" si="3"/>
        <v>-1</v>
      </c>
      <c r="E37" s="18">
        <f t="shared" si="1"/>
        <v>-10</v>
      </c>
    </row>
    <row r="38" spans="1:5" x14ac:dyDescent="0.3">
      <c r="A38" s="10">
        <v>41693</v>
      </c>
      <c r="B38" s="37">
        <f t="shared" si="0"/>
        <v>0</v>
      </c>
      <c r="C38" s="11"/>
      <c r="D38" s="16">
        <f t="shared" si="3"/>
        <v>-1</v>
      </c>
      <c r="E38" s="18">
        <f t="shared" si="1"/>
        <v>-10</v>
      </c>
    </row>
    <row r="39" spans="1:5" x14ac:dyDescent="0.3">
      <c r="A39" s="10">
        <v>41694</v>
      </c>
      <c r="B39" s="37">
        <f t="shared" si="0"/>
        <v>0</v>
      </c>
      <c r="C39" s="11"/>
      <c r="D39" s="16">
        <f t="shared" si="3"/>
        <v>-1</v>
      </c>
      <c r="E39" s="18">
        <f t="shared" si="1"/>
        <v>-10</v>
      </c>
    </row>
    <row r="40" spans="1:5" x14ac:dyDescent="0.3">
      <c r="A40" s="10">
        <v>41695</v>
      </c>
      <c r="B40" s="37">
        <f t="shared" si="0"/>
        <v>0</v>
      </c>
      <c r="C40" s="11"/>
      <c r="D40" s="16">
        <f t="shared" si="3"/>
        <v>-1</v>
      </c>
      <c r="E40" s="18">
        <f t="shared" si="1"/>
        <v>-10</v>
      </c>
    </row>
    <row r="41" spans="1:5" x14ac:dyDescent="0.3">
      <c r="A41" s="10">
        <v>41696</v>
      </c>
      <c r="B41" s="37">
        <f t="shared" si="0"/>
        <v>0</v>
      </c>
      <c r="C41" s="11"/>
      <c r="D41" s="16">
        <f t="shared" si="3"/>
        <v>-1</v>
      </c>
      <c r="E41" s="18">
        <f t="shared" si="1"/>
        <v>-10</v>
      </c>
    </row>
    <row r="42" spans="1:5" x14ac:dyDescent="0.3">
      <c r="A42" s="10">
        <v>41697</v>
      </c>
      <c r="B42" s="37">
        <f t="shared" si="0"/>
        <v>0</v>
      </c>
      <c r="C42" s="11"/>
      <c r="D42" s="16">
        <f t="shared" si="3"/>
        <v>-1</v>
      </c>
      <c r="E42" s="18">
        <f t="shared" si="1"/>
        <v>-10</v>
      </c>
    </row>
    <row r="43" spans="1:5" x14ac:dyDescent="0.3">
      <c r="A43" s="33"/>
      <c r="B43" s="33"/>
      <c r="E43" s="32">
        <f t="shared" si="1"/>
        <v>-10</v>
      </c>
    </row>
  </sheetData>
  <mergeCells count="1">
    <mergeCell ref="B2:C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Формулы</vt:lpstr>
      <vt:lpstr>Melady VictoryUSD</vt:lpstr>
      <vt:lpstr>Общий итог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Обухов Алексей Сергеевич</dc:creator>
  <cp:lastModifiedBy>Обухов Алексей Сергеевич</cp:lastModifiedBy>
  <dcterms:created xsi:type="dcterms:W3CDTF">2014-01-27T17:13:45Z</dcterms:created>
  <dcterms:modified xsi:type="dcterms:W3CDTF">2014-01-29T06:43:13Z</dcterms:modified>
</cp:coreProperties>
</file>