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11565"/>
  </bookViews>
  <sheets>
    <sheet name="факт смс" sheetId="1" r:id="rId1"/>
  </sheets>
  <calcPr calcId="125725"/>
</workbook>
</file>

<file path=xl/calcChain.xml><?xml version="1.0" encoding="utf-8"?>
<calcChain xmlns="http://schemas.openxmlformats.org/spreadsheetml/2006/main">
  <c r="AT17" i="1"/>
  <c r="AV17" s="1"/>
  <c r="N17"/>
  <c r="M17"/>
  <c r="F17"/>
  <c r="CW16"/>
  <c r="CV16"/>
  <c r="CX16" s="1"/>
  <c r="CE16"/>
  <c r="CD16"/>
  <c r="CF16" s="1"/>
  <c r="BM16"/>
  <c r="BL16"/>
  <c r="BN16" s="1"/>
  <c r="AU16"/>
  <c r="AT16"/>
  <c r="AV16" s="1"/>
  <c r="AC16"/>
  <c r="AB16"/>
  <c r="AD16" s="1"/>
  <c r="O16"/>
  <c r="I16"/>
  <c r="K16" s="1"/>
  <c r="H16"/>
  <c r="G16"/>
  <c r="CW15"/>
  <c r="CV15"/>
  <c r="CX15" s="1"/>
  <c r="CE15"/>
  <c r="CD15"/>
  <c r="CF15" s="1"/>
  <c r="BM15"/>
  <c r="BL15"/>
  <c r="BN15" s="1"/>
  <c r="AV15"/>
  <c r="AU15"/>
  <c r="AT15"/>
  <c r="AC15"/>
  <c r="AB15"/>
  <c r="AD15" s="1"/>
  <c r="O15"/>
  <c r="I15"/>
  <c r="J15" s="1"/>
  <c r="G15"/>
  <c r="H15" s="1"/>
  <c r="CW14"/>
  <c r="CV14"/>
  <c r="CX14" s="1"/>
  <c r="CF14"/>
  <c r="CE14"/>
  <c r="CD14"/>
  <c r="BM14"/>
  <c r="BL14"/>
  <c r="BN14" s="1"/>
  <c r="AU14"/>
  <c r="AT14"/>
  <c r="AV14" s="1"/>
  <c r="AC14"/>
  <c r="AB14"/>
  <c r="O14"/>
  <c r="I14"/>
  <c r="K14" s="1"/>
  <c r="L14" s="1"/>
  <c r="G14"/>
  <c r="H14" s="1"/>
  <c r="CW13"/>
  <c r="CV13"/>
  <c r="CX13" s="1"/>
  <c r="CE13"/>
  <c r="CD13"/>
  <c r="CF13" s="1"/>
  <c r="BM13"/>
  <c r="BL13"/>
  <c r="BN13" s="1"/>
  <c r="AU13"/>
  <c r="AT13"/>
  <c r="AV13" s="1"/>
  <c r="AD13"/>
  <c r="AC13"/>
  <c r="AB13"/>
  <c r="O13"/>
  <c r="I13"/>
  <c r="J13" s="1"/>
  <c r="H13"/>
  <c r="G13"/>
  <c r="CW12"/>
  <c r="CV12"/>
  <c r="CX12" s="1"/>
  <c r="CF12"/>
  <c r="CE12"/>
  <c r="CD12"/>
  <c r="BN12"/>
  <c r="BM12"/>
  <c r="BL12"/>
  <c r="AU12"/>
  <c r="AT12"/>
  <c r="AV12" s="1"/>
  <c r="AC12"/>
  <c r="AB12"/>
  <c r="O12"/>
  <c r="J12"/>
  <c r="I12"/>
  <c r="K12" s="1"/>
  <c r="L12" s="1"/>
  <c r="G12"/>
  <c r="H12" s="1"/>
  <c r="CW11"/>
  <c r="CV11"/>
  <c r="CX11" s="1"/>
  <c r="CE11"/>
  <c r="CD11"/>
  <c r="CF11" s="1"/>
  <c r="BM11"/>
  <c r="BL11"/>
  <c r="BN11" s="1"/>
  <c r="AU11"/>
  <c r="AT11"/>
  <c r="AV11" s="1"/>
  <c r="AC11"/>
  <c r="AB11"/>
  <c r="AD11" s="1"/>
  <c r="O11"/>
  <c r="I11"/>
  <c r="K11" s="1"/>
  <c r="L11" s="1"/>
  <c r="G11"/>
  <c r="H11" s="1"/>
  <c r="CW10"/>
  <c r="CV10"/>
  <c r="CX10" s="1"/>
  <c r="CE10"/>
  <c r="CD10"/>
  <c r="CF10" s="1"/>
  <c r="BN10"/>
  <c r="BM10"/>
  <c r="BL10"/>
  <c r="AU10"/>
  <c r="AT10"/>
  <c r="AV10" s="1"/>
  <c r="AC10"/>
  <c r="AB10"/>
  <c r="AD10" s="1"/>
  <c r="O10"/>
  <c r="J10"/>
  <c r="I10"/>
  <c r="K10" s="1"/>
  <c r="L10" s="1"/>
  <c r="G10"/>
  <c r="H10" s="1"/>
  <c r="CW9"/>
  <c r="CV9"/>
  <c r="CX9" s="1"/>
  <c r="CE9"/>
  <c r="CD9"/>
  <c r="CF9" s="1"/>
  <c r="BM9"/>
  <c r="BL9"/>
  <c r="BN9" s="1"/>
  <c r="AU9"/>
  <c r="AT9"/>
  <c r="AV9" s="1"/>
  <c r="AC9"/>
  <c r="AB9"/>
  <c r="AD9" s="1"/>
  <c r="O9"/>
  <c r="I9"/>
  <c r="K9" s="1"/>
  <c r="L9" s="1"/>
  <c r="G9"/>
  <c r="H9" s="1"/>
  <c r="CW8"/>
  <c r="CV8"/>
  <c r="CX8" s="1"/>
  <c r="CE8"/>
  <c r="CD8"/>
  <c r="CF8" s="1"/>
  <c r="BM8"/>
  <c r="BL8"/>
  <c r="BN8" s="1"/>
  <c r="AU8"/>
  <c r="AT8"/>
  <c r="AV8" s="1"/>
  <c r="N8"/>
  <c r="O8" s="1"/>
  <c r="M8"/>
  <c r="AB8" s="1"/>
  <c r="F8"/>
  <c r="CW7"/>
  <c r="CV7"/>
  <c r="CX7" s="1"/>
  <c r="CE7"/>
  <c r="CD7"/>
  <c r="CF7" s="1"/>
  <c r="BM7"/>
  <c r="BL7"/>
  <c r="BN7" s="1"/>
  <c r="AU7"/>
  <c r="AT7"/>
  <c r="AV7" s="1"/>
  <c r="AC7"/>
  <c r="AB7"/>
  <c r="AD7" s="1"/>
  <c r="O7"/>
  <c r="I7"/>
  <c r="J7" s="1"/>
  <c r="G7"/>
  <c r="H7" s="1"/>
  <c r="D7"/>
  <c r="D8" s="1"/>
  <c r="D9" s="1"/>
  <c r="D10" s="1"/>
  <c r="D11" s="1"/>
  <c r="D12" s="1"/>
  <c r="D13" s="1"/>
  <c r="D14" s="1"/>
  <c r="D15" s="1"/>
  <c r="D16" s="1"/>
  <c r="D17" s="1"/>
  <c r="C7"/>
  <c r="C8" s="1"/>
  <c r="C9" s="1"/>
  <c r="C10" s="1"/>
  <c r="C11" s="1"/>
  <c r="C12" s="1"/>
  <c r="C13" s="1"/>
  <c r="C14" s="1"/>
  <c r="C15" s="1"/>
  <c r="C16" s="1"/>
  <c r="C17" s="1"/>
  <c r="B7"/>
  <c r="B8" s="1"/>
  <c r="B9" s="1"/>
  <c r="B10" s="1"/>
  <c r="B11" s="1"/>
  <c r="B12" s="1"/>
  <c r="B13" s="1"/>
  <c r="B14" s="1"/>
  <c r="B15" s="1"/>
  <c r="B16" s="1"/>
  <c r="B17" s="1"/>
  <c r="A7"/>
  <c r="A8" s="1"/>
  <c r="A9" s="1"/>
  <c r="A10" s="1"/>
  <c r="A11" s="1"/>
  <c r="A12" s="1"/>
  <c r="A13" s="1"/>
  <c r="A14" s="1"/>
  <c r="A15" s="1"/>
  <c r="A16" s="1"/>
  <c r="A17" s="1"/>
  <c r="CW6"/>
  <c r="CJ6"/>
  <c r="CG6"/>
  <c r="CE6"/>
  <c r="BU6"/>
  <c r="BR6"/>
  <c r="BM6"/>
  <c r="BI6"/>
  <c r="BC6"/>
  <c r="AW6"/>
  <c r="AU6"/>
  <c r="AQ6"/>
  <c r="AH6"/>
  <c r="AE6"/>
  <c r="AC6"/>
  <c r="S6"/>
  <c r="P6"/>
  <c r="O6"/>
  <c r="M6"/>
  <c r="CM6" s="1"/>
  <c r="K6"/>
  <c r="L6" s="1"/>
  <c r="J6"/>
  <c r="I6"/>
  <c r="D1"/>
  <c r="G8" l="1"/>
  <c r="H8" s="1"/>
  <c r="K15"/>
  <c r="L15" s="1"/>
  <c r="AU17"/>
  <c r="J16"/>
  <c r="J9"/>
  <c r="J11"/>
  <c r="AD14"/>
  <c r="Y6"/>
  <c r="AK6"/>
  <c r="AZ6"/>
  <c r="BO6"/>
  <c r="K7"/>
  <c r="L7" s="1"/>
  <c r="AD12"/>
  <c r="K13"/>
  <c r="L13" s="1"/>
  <c r="J17"/>
  <c r="O17"/>
  <c r="CV6"/>
  <c r="CX6" s="1"/>
  <c r="CA6"/>
  <c r="J14"/>
  <c r="BM17"/>
  <c r="I17"/>
  <c r="K17"/>
  <c r="L16"/>
  <c r="AT6"/>
  <c r="AV6" s="1"/>
  <c r="V6"/>
  <c r="AB6" s="1"/>
  <c r="AN6"/>
  <c r="BF6"/>
  <c r="BX6"/>
  <c r="I8"/>
  <c r="K8" s="1"/>
  <c r="L8" s="1"/>
  <c r="AC8"/>
  <c r="AD8" s="1"/>
  <c r="AC17"/>
  <c r="CD17"/>
  <c r="CF17" s="1"/>
  <c r="CW17"/>
  <c r="CV17"/>
  <c r="CX17" s="1"/>
  <c r="AB17"/>
  <c r="BL17"/>
  <c r="BN17" s="1"/>
  <c r="CE17"/>
  <c r="CD6" l="1"/>
  <c r="CF6" s="1"/>
  <c r="J8"/>
  <c r="L17"/>
  <c r="BL6"/>
  <c r="BN6" s="1"/>
  <c r="G6"/>
  <c r="H6" s="1"/>
  <c r="AD6"/>
  <c r="AD17"/>
</calcChain>
</file>

<file path=xl/comments1.xml><?xml version="1.0" encoding="utf-8"?>
<comments xmlns="http://schemas.openxmlformats.org/spreadsheetml/2006/main">
  <authors>
    <author>Автор</author>
  </authors>
  <commentLis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ПРОСТАВИТЬ!!!
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приближенно к прошедшему времени</t>
        </r>
      </text>
    </comment>
  </commentList>
</comments>
</file>

<file path=xl/sharedStrings.xml><?xml version="1.0" encoding="utf-8"?>
<sst xmlns="http://schemas.openxmlformats.org/spreadsheetml/2006/main" count="156" uniqueCount="38">
  <si>
    <t>рабочих дней</t>
  </si>
  <si>
    <t>прошло дней</t>
  </si>
  <si>
    <t>область</t>
  </si>
  <si>
    <t>ФИО СВ</t>
  </si>
  <si>
    <t>ФИО ТП</t>
  </si>
  <si>
    <t>маршрут</t>
  </si>
  <si>
    <t>KPI</t>
  </si>
  <si>
    <t>декабрь</t>
  </si>
  <si>
    <t>неделя 49</t>
  </si>
  <si>
    <t>неделя 50</t>
  </si>
  <si>
    <t>неделя 51</t>
  </si>
  <si>
    <t>неделя 52</t>
  </si>
  <si>
    <t>неделя 1</t>
  </si>
  <si>
    <t>итог</t>
  </si>
  <si>
    <t>понедельник</t>
  </si>
  <si>
    <t>вторник</t>
  </si>
  <si>
    <t>среда</t>
  </si>
  <si>
    <t>четверг</t>
  </si>
  <si>
    <t>пятница</t>
  </si>
  <si>
    <t>план на месяц</t>
  </si>
  <si>
    <t>план нараст. Итогом</t>
  </si>
  <si>
    <t>использовано плана</t>
  </si>
  <si>
    <t>факт с нараст. Итогом</t>
  </si>
  <si>
    <t>текущее выполнение</t>
  </si>
  <si>
    <t>прогноз факта</t>
  </si>
  <si>
    <t>выполнение прогноз</t>
  </si>
  <si>
    <t>план</t>
  </si>
  <si>
    <t>факт</t>
  </si>
  <si>
    <t>%</t>
  </si>
  <si>
    <t>А</t>
  </si>
  <si>
    <t>Б</t>
  </si>
  <si>
    <t>В</t>
  </si>
  <si>
    <t>Кол-во визитов</t>
  </si>
  <si>
    <t>Кол-во заказов</t>
  </si>
  <si>
    <t>Эффективность визитов (%)</t>
  </si>
  <si>
    <t>бренд</t>
  </si>
  <si>
    <t>Объем продаж 1, в т.ч.:</t>
  </si>
  <si>
    <t xml:space="preserve">Объем продаж 2, в т.ч.: 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</si>
</sst>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1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wrapText="1"/>
    </xf>
    <xf numFmtId="164" fontId="1" fillId="3" borderId="3" xfId="0" applyNumberFormat="1" applyFont="1" applyFill="1" applyBorder="1" applyAlignment="1">
      <alignment wrapText="1"/>
    </xf>
    <xf numFmtId="0" fontId="1" fillId="4" borderId="3" xfId="0" applyFont="1" applyFill="1" applyBorder="1"/>
    <xf numFmtId="0" fontId="1" fillId="3" borderId="3" xfId="0" applyFont="1" applyFill="1" applyBorder="1"/>
    <xf numFmtId="10" fontId="1" fillId="3" borderId="3" xfId="0" applyNumberFormat="1" applyFont="1" applyFill="1" applyBorder="1"/>
    <xf numFmtId="0" fontId="0" fillId="5" borderId="0" xfId="0" applyFont="1" applyFill="1" applyBorder="1"/>
    <xf numFmtId="0" fontId="0" fillId="5" borderId="0" xfId="0" applyFill="1" applyBorder="1"/>
    <xf numFmtId="0" fontId="1" fillId="5" borderId="0" xfId="0" applyFont="1" applyFill="1" applyBorder="1"/>
    <xf numFmtId="0" fontId="1" fillId="3" borderId="0" xfId="0" applyFont="1" applyFill="1" applyBorder="1"/>
    <xf numFmtId="164" fontId="1" fillId="3" borderId="0" xfId="0" applyNumberFormat="1" applyFont="1" applyFill="1" applyBorder="1"/>
    <xf numFmtId="164" fontId="1" fillId="3" borderId="4" xfId="0" applyNumberFormat="1" applyFont="1" applyFill="1" applyBorder="1"/>
    <xf numFmtId="2" fontId="1" fillId="5" borderId="0" xfId="0" applyNumberFormat="1" applyFont="1" applyFill="1" applyBorder="1"/>
    <xf numFmtId="164" fontId="1" fillId="5" borderId="0" xfId="0" applyNumberFormat="1" applyFont="1" applyFill="1" applyBorder="1"/>
    <xf numFmtId="0" fontId="1" fillId="5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1" fillId="0" borderId="0" xfId="0" applyNumberFormat="1" applyFont="1" applyBorder="1"/>
    <xf numFmtId="0" fontId="3" fillId="0" borderId="4" xfId="0" applyFont="1" applyBorder="1"/>
    <xf numFmtId="0" fontId="1" fillId="3" borderId="7" xfId="0" applyFont="1" applyFill="1" applyBorder="1"/>
    <xf numFmtId="0" fontId="3" fillId="0" borderId="7" xfId="0" applyFont="1" applyBorder="1"/>
    <xf numFmtId="0" fontId="3" fillId="0" borderId="0" xfId="0" applyFont="1"/>
    <xf numFmtId="0" fontId="1" fillId="5" borderId="7" xfId="0" applyFont="1" applyFill="1" applyBorder="1"/>
    <xf numFmtId="0" fontId="1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5" borderId="4" xfId="0" applyFill="1" applyBorder="1"/>
    <xf numFmtId="0" fontId="0" fillId="5" borderId="7" xfId="0" applyFill="1" applyBorder="1"/>
    <xf numFmtId="164" fontId="0" fillId="5" borderId="8" xfId="0" applyNumberFormat="1" applyFont="1" applyFill="1" applyBorder="1"/>
    <xf numFmtId="0" fontId="0" fillId="5" borderId="8" xfId="0" applyFont="1" applyFill="1" applyBorder="1"/>
    <xf numFmtId="164" fontId="1" fillId="5" borderId="8" xfId="0" applyNumberFormat="1" applyFont="1" applyFill="1" applyBorder="1" applyAlignment="1">
      <alignment horizontal="left"/>
    </xf>
    <xf numFmtId="164" fontId="0" fillId="5" borderId="8" xfId="0" applyNumberFormat="1" applyFill="1" applyBorder="1"/>
    <xf numFmtId="164" fontId="1" fillId="3" borderId="8" xfId="0" applyNumberFormat="1" applyFont="1" applyFill="1" applyBorder="1"/>
    <xf numFmtId="164" fontId="1" fillId="5" borderId="8" xfId="0" applyNumberFormat="1" applyFont="1" applyFill="1" applyBorder="1"/>
    <xf numFmtId="164" fontId="0" fillId="5" borderId="9" xfId="0" applyNumberFormat="1" applyFill="1" applyBorder="1"/>
    <xf numFmtId="164" fontId="1" fillId="3" borderId="10" xfId="0" applyNumberFormat="1" applyFont="1" applyFill="1" applyBorder="1"/>
    <xf numFmtId="164" fontId="1" fillId="3" borderId="9" xfId="0" applyNumberFormat="1" applyFont="1" applyFill="1" applyBorder="1"/>
    <xf numFmtId="164" fontId="0" fillId="5" borderId="1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17"/>
  <sheetViews>
    <sheetView tabSelected="1" zoomScale="70" zoomScaleNormal="70"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M30" sqref="M30"/>
    </sheetView>
  </sheetViews>
  <sheetFormatPr defaultRowHeight="15" outlineLevelRow="1" outlineLevelCol="1"/>
  <cols>
    <col min="1" max="1" width="8.140625" bestFit="1" customWidth="1"/>
    <col min="2" max="2" width="11.5703125" customWidth="1"/>
    <col min="3" max="3" width="8.140625" bestFit="1" customWidth="1"/>
    <col min="4" max="4" width="10.140625" bestFit="1" customWidth="1"/>
    <col min="5" max="5" width="27.5703125" customWidth="1"/>
    <col min="6" max="6" width="8.42578125" customWidth="1" collapsed="1"/>
    <col min="7" max="7" width="8.42578125" customWidth="1"/>
    <col min="8" max="8" width="8.42578125" style="4" customWidth="1"/>
    <col min="10" max="10" width="10" style="4" customWidth="1"/>
    <col min="11" max="11" width="9.140625" customWidth="1"/>
    <col min="12" max="12" width="10.5703125" customWidth="1"/>
    <col min="13" max="13" width="7.42578125" customWidth="1" outlineLevel="1"/>
    <col min="14" max="16" width="8.42578125" customWidth="1" outlineLevel="1"/>
    <col min="17" max="17" width="5.28515625" customWidth="1" outlineLevel="1"/>
    <col min="18" max="18" width="6" customWidth="1" outlineLevel="1"/>
    <col min="19" max="19" width="6.42578125" customWidth="1" outlineLevel="1"/>
    <col min="20" max="20" width="5.28515625" customWidth="1" outlineLevel="1"/>
    <col min="21" max="21" width="5.42578125" customWidth="1" outlineLevel="1"/>
    <col min="22" max="22" width="6.7109375" customWidth="1" outlineLevel="1"/>
    <col min="23" max="23" width="5.28515625" customWidth="1" outlineLevel="1"/>
    <col min="24" max="24" width="4.5703125" customWidth="1" outlineLevel="1"/>
    <col min="25" max="25" width="6" customWidth="1" outlineLevel="1"/>
    <col min="26" max="26" width="5.28515625" customWidth="1" outlineLevel="1"/>
    <col min="27" max="27" width="6" customWidth="1" outlineLevel="1"/>
    <col min="28" max="29" width="8.42578125" bestFit="1" customWidth="1"/>
    <col min="30" max="30" width="8.42578125" style="5" bestFit="1" customWidth="1"/>
    <col min="31" max="31" width="8" customWidth="1" outlineLevel="1"/>
    <col min="32" max="32" width="5.28515625" customWidth="1" outlineLevel="1"/>
    <col min="33" max="33" width="2.5703125" customWidth="1" outlineLevel="1"/>
    <col min="34" max="34" width="7.42578125" customWidth="1" outlineLevel="1"/>
    <col min="35" max="35" width="5.28515625" customWidth="1" outlineLevel="1"/>
    <col min="36" max="36" width="2.5703125" customWidth="1" outlineLevel="1"/>
    <col min="37" max="37" width="7.7109375" customWidth="1" outlineLevel="1"/>
    <col min="38" max="38" width="5.28515625" customWidth="1" outlineLevel="1"/>
    <col min="39" max="39" width="2.5703125" customWidth="1" outlineLevel="1"/>
    <col min="40" max="40" width="7" customWidth="1" outlineLevel="1"/>
    <col min="41" max="41" width="5.28515625" customWidth="1" outlineLevel="1"/>
    <col min="42" max="42" width="2.5703125" customWidth="1" outlineLevel="1"/>
    <col min="43" max="43" width="6" customWidth="1" outlineLevel="1"/>
    <col min="44" max="44" width="5.28515625" customWidth="1" outlineLevel="1"/>
    <col min="45" max="45" width="2.5703125" customWidth="1" outlineLevel="1"/>
    <col min="49" max="49" width="7.42578125" customWidth="1" outlineLevel="1"/>
    <col min="50" max="50" width="5.28515625" customWidth="1" outlineLevel="1"/>
    <col min="51" max="51" width="2.5703125" customWidth="1" outlineLevel="1"/>
    <col min="52" max="52" width="7.28515625" customWidth="1" outlineLevel="1"/>
    <col min="53" max="53" width="5.28515625" customWidth="1" outlineLevel="1"/>
    <col min="54" max="54" width="2.5703125" customWidth="1" outlineLevel="1"/>
    <col min="55" max="55" width="7" customWidth="1" outlineLevel="1"/>
    <col min="56" max="56" width="5.28515625" customWidth="1" outlineLevel="1"/>
    <col min="57" max="57" width="2.5703125" customWidth="1" outlineLevel="1"/>
    <col min="58" max="58" width="6.85546875" customWidth="1" outlineLevel="1"/>
    <col min="59" max="59" width="5.28515625" customWidth="1" outlineLevel="1"/>
    <col min="60" max="60" width="2.5703125" customWidth="1" outlineLevel="1"/>
    <col min="61" max="61" width="6.7109375" customWidth="1" outlineLevel="1"/>
    <col min="62" max="62" width="5.28515625" customWidth="1" outlineLevel="1"/>
    <col min="63" max="63" width="2.5703125" customWidth="1" outlineLevel="1"/>
    <col min="67" max="67" width="7" customWidth="1" outlineLevel="1"/>
    <col min="68" max="68" width="5.28515625" customWidth="1" outlineLevel="1"/>
    <col min="69" max="69" width="2.5703125" customWidth="1" outlineLevel="1"/>
    <col min="70" max="70" width="7.28515625" customWidth="1" outlineLevel="1"/>
    <col min="71" max="71" width="5.28515625" customWidth="1" outlineLevel="1"/>
    <col min="72" max="72" width="2.5703125" customWidth="1" outlineLevel="1"/>
    <col min="73" max="73" width="7.7109375" customWidth="1" outlineLevel="1"/>
    <col min="74" max="74" width="5.28515625" customWidth="1" outlineLevel="1"/>
    <col min="75" max="75" width="2.5703125" customWidth="1" outlineLevel="1"/>
    <col min="76" max="76" width="7.42578125" customWidth="1" outlineLevel="1"/>
    <col min="77" max="77" width="5.28515625" customWidth="1" outlineLevel="1"/>
    <col min="78" max="78" width="2.5703125" customWidth="1" outlineLevel="1"/>
    <col min="79" max="79" width="7.42578125" customWidth="1" outlineLevel="1"/>
    <col min="80" max="80" width="5.28515625" customWidth="1" outlineLevel="1"/>
    <col min="81" max="81" width="2.5703125" customWidth="1" outlineLevel="1"/>
    <col min="85" max="85" width="7" customWidth="1" outlineLevel="1"/>
    <col min="86" max="86" width="5.28515625" customWidth="1" outlineLevel="1"/>
    <col min="87" max="87" width="2.5703125" customWidth="1" outlineLevel="1"/>
    <col min="88" max="88" width="6.42578125" customWidth="1" outlineLevel="1"/>
    <col min="89" max="89" width="5.28515625" customWidth="1" outlineLevel="1"/>
    <col min="90" max="90" width="2.5703125" customWidth="1" outlineLevel="1"/>
    <col min="91" max="91" width="6.42578125" customWidth="1" outlineLevel="1"/>
    <col min="92" max="92" width="5.28515625" customWidth="1" outlineLevel="1"/>
    <col min="93" max="93" width="2.5703125" customWidth="1" outlineLevel="1"/>
    <col min="94" max="94" width="5.42578125" hidden="1" customWidth="1" outlineLevel="1"/>
    <col min="95" max="95" width="5.28515625" hidden="1" customWidth="1" outlineLevel="1"/>
    <col min="96" max="96" width="2.5703125" hidden="1" customWidth="1" outlineLevel="1"/>
    <col min="97" max="97" width="5.42578125" hidden="1" customWidth="1" outlineLevel="1"/>
    <col min="98" max="98" width="5.28515625" hidden="1" customWidth="1" outlineLevel="1"/>
    <col min="99" max="99" width="2.5703125" hidden="1" customWidth="1" outlineLevel="1"/>
    <col min="100" max="100" width="9.140625" collapsed="1"/>
  </cols>
  <sheetData>
    <row r="1" spans="1:102">
      <c r="A1" s="1" t="s">
        <v>0</v>
      </c>
      <c r="B1" s="1"/>
      <c r="C1" s="2">
        <v>23</v>
      </c>
      <c r="D1" s="3">
        <f>C2/C1</f>
        <v>4.3478260869565216E-2</v>
      </c>
    </row>
    <row r="2" spans="1:102">
      <c r="A2" s="6" t="s">
        <v>1</v>
      </c>
      <c r="B2" s="6"/>
      <c r="C2" s="2">
        <v>1</v>
      </c>
      <c r="M2">
        <v>1</v>
      </c>
      <c r="P2">
        <v>2</v>
      </c>
      <c r="S2">
        <v>3</v>
      </c>
      <c r="V2">
        <v>4</v>
      </c>
      <c r="Y2">
        <v>5</v>
      </c>
      <c r="AE2">
        <v>6</v>
      </c>
      <c r="AH2">
        <v>7</v>
      </c>
      <c r="AK2">
        <v>8</v>
      </c>
      <c r="AN2">
        <v>9</v>
      </c>
      <c r="AQ2">
        <v>10</v>
      </c>
      <c r="AW2">
        <v>11</v>
      </c>
      <c r="AZ2">
        <v>12</v>
      </c>
      <c r="BC2">
        <v>13</v>
      </c>
      <c r="BF2">
        <v>14</v>
      </c>
      <c r="BI2">
        <v>15</v>
      </c>
      <c r="BO2">
        <v>16</v>
      </c>
      <c r="BR2">
        <v>17</v>
      </c>
      <c r="BU2">
        <v>18</v>
      </c>
      <c r="BX2">
        <v>19</v>
      </c>
      <c r="CA2">
        <v>20</v>
      </c>
      <c r="CG2">
        <v>21</v>
      </c>
      <c r="CJ2">
        <v>22</v>
      </c>
      <c r="CM2">
        <v>23</v>
      </c>
    </row>
    <row r="3" spans="1:102" s="10" customFormat="1" ht="25.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8"/>
      <c r="L3" s="8"/>
      <c r="M3" s="9" t="s">
        <v>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8">
        <v>49</v>
      </c>
      <c r="AC3" s="8"/>
      <c r="AD3" s="8"/>
      <c r="AE3" s="9" t="s">
        <v>9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8">
        <v>50</v>
      </c>
      <c r="AU3" s="8"/>
      <c r="AV3" s="8"/>
      <c r="AW3" s="9" t="s">
        <v>10</v>
      </c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8">
        <v>51</v>
      </c>
      <c r="BM3" s="8"/>
      <c r="BN3" s="8"/>
      <c r="BO3" s="9" t="s">
        <v>11</v>
      </c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8">
        <v>52</v>
      </c>
      <c r="CE3" s="8"/>
      <c r="CF3" s="8"/>
      <c r="CG3" s="9" t="s">
        <v>12</v>
      </c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8">
        <v>1</v>
      </c>
      <c r="CW3" s="8"/>
      <c r="CX3" s="8"/>
    </row>
    <row r="4" spans="1:102" s="10" customFormat="1">
      <c r="A4" s="7"/>
      <c r="B4" s="7"/>
      <c r="C4" s="7"/>
      <c r="D4" s="7"/>
      <c r="E4" s="7"/>
      <c r="F4" s="8" t="s">
        <v>13</v>
      </c>
      <c r="G4" s="8"/>
      <c r="H4" s="8"/>
      <c r="I4" s="8"/>
      <c r="J4" s="8"/>
      <c r="K4" s="8"/>
      <c r="L4" s="8"/>
      <c r="M4" s="9" t="s">
        <v>14</v>
      </c>
      <c r="N4" s="9"/>
      <c r="O4" s="9"/>
      <c r="P4" s="9" t="s">
        <v>15</v>
      </c>
      <c r="Q4" s="9"/>
      <c r="R4" s="9"/>
      <c r="S4" s="9" t="s">
        <v>16</v>
      </c>
      <c r="T4" s="9"/>
      <c r="U4" s="9"/>
      <c r="V4" s="9" t="s">
        <v>17</v>
      </c>
      <c r="W4" s="9"/>
      <c r="X4" s="9"/>
      <c r="Y4" s="9" t="s">
        <v>18</v>
      </c>
      <c r="Z4" s="9"/>
      <c r="AA4" s="9"/>
      <c r="AB4" s="8" t="s">
        <v>13</v>
      </c>
      <c r="AC4" s="8"/>
      <c r="AD4" s="8"/>
      <c r="AE4" s="9" t="s">
        <v>14</v>
      </c>
      <c r="AF4" s="9"/>
      <c r="AG4" s="9"/>
      <c r="AH4" s="9" t="s">
        <v>15</v>
      </c>
      <c r="AI4" s="9"/>
      <c r="AJ4" s="9"/>
      <c r="AK4" s="9" t="s">
        <v>16</v>
      </c>
      <c r="AL4" s="9"/>
      <c r="AM4" s="9"/>
      <c r="AN4" s="9" t="s">
        <v>17</v>
      </c>
      <c r="AO4" s="9"/>
      <c r="AP4" s="9"/>
      <c r="AQ4" s="9" t="s">
        <v>18</v>
      </c>
      <c r="AR4" s="9"/>
      <c r="AS4" s="9"/>
      <c r="AT4" s="8" t="s">
        <v>13</v>
      </c>
      <c r="AU4" s="8"/>
      <c r="AV4" s="8"/>
      <c r="AW4" s="9" t="s">
        <v>14</v>
      </c>
      <c r="AX4" s="9"/>
      <c r="AY4" s="9"/>
      <c r="AZ4" s="9" t="s">
        <v>15</v>
      </c>
      <c r="BA4" s="9"/>
      <c r="BB4" s="9"/>
      <c r="BC4" s="9" t="s">
        <v>16</v>
      </c>
      <c r="BD4" s="9"/>
      <c r="BE4" s="9"/>
      <c r="BF4" s="9" t="s">
        <v>17</v>
      </c>
      <c r="BG4" s="9"/>
      <c r="BH4" s="9"/>
      <c r="BI4" s="9" t="s">
        <v>18</v>
      </c>
      <c r="BJ4" s="9"/>
      <c r="BK4" s="9"/>
      <c r="BL4" s="8" t="s">
        <v>13</v>
      </c>
      <c r="BM4" s="8"/>
      <c r="BN4" s="8"/>
      <c r="BO4" s="9" t="s">
        <v>14</v>
      </c>
      <c r="BP4" s="9"/>
      <c r="BQ4" s="9"/>
      <c r="BR4" s="9" t="s">
        <v>15</v>
      </c>
      <c r="BS4" s="9"/>
      <c r="BT4" s="9"/>
      <c r="BU4" s="9" t="s">
        <v>16</v>
      </c>
      <c r="BV4" s="9"/>
      <c r="BW4" s="9"/>
      <c r="BX4" s="9" t="s">
        <v>17</v>
      </c>
      <c r="BY4" s="9"/>
      <c r="BZ4" s="9"/>
      <c r="CA4" s="9" t="s">
        <v>18</v>
      </c>
      <c r="CB4" s="9"/>
      <c r="CC4" s="9"/>
      <c r="CD4" s="8" t="s">
        <v>13</v>
      </c>
      <c r="CE4" s="8"/>
      <c r="CF4" s="8"/>
      <c r="CG4" s="9" t="s">
        <v>14</v>
      </c>
      <c r="CH4" s="9"/>
      <c r="CI4" s="9"/>
      <c r="CJ4" s="9" t="s">
        <v>15</v>
      </c>
      <c r="CK4" s="9"/>
      <c r="CL4" s="9"/>
      <c r="CM4" s="9" t="s">
        <v>16</v>
      </c>
      <c r="CN4" s="9"/>
      <c r="CO4" s="9"/>
      <c r="CP4" s="9" t="s">
        <v>17</v>
      </c>
      <c r="CQ4" s="9"/>
      <c r="CR4" s="9"/>
      <c r="CS4" s="9" t="s">
        <v>18</v>
      </c>
      <c r="CT4" s="9"/>
      <c r="CU4" s="9"/>
      <c r="CV4" s="8" t="s">
        <v>13</v>
      </c>
      <c r="CW4" s="8"/>
      <c r="CX4" s="8"/>
    </row>
    <row r="5" spans="1:102" s="10" customFormat="1" ht="52.5" customHeight="1" thickBot="1">
      <c r="A5" s="11"/>
      <c r="B5" s="11"/>
      <c r="C5" s="11"/>
      <c r="D5" s="11"/>
      <c r="E5" s="11"/>
      <c r="F5" s="12" t="s">
        <v>19</v>
      </c>
      <c r="G5" s="12" t="s">
        <v>20</v>
      </c>
      <c r="H5" s="13" t="s">
        <v>21</v>
      </c>
      <c r="I5" s="12" t="s">
        <v>22</v>
      </c>
      <c r="J5" s="13" t="s">
        <v>23</v>
      </c>
      <c r="K5" s="12" t="s">
        <v>24</v>
      </c>
      <c r="L5" s="12" t="s">
        <v>25</v>
      </c>
      <c r="M5" s="14" t="s">
        <v>26</v>
      </c>
      <c r="N5" s="14" t="s">
        <v>27</v>
      </c>
      <c r="O5" s="14" t="s">
        <v>28</v>
      </c>
      <c r="P5" s="14" t="s">
        <v>26</v>
      </c>
      <c r="Q5" s="14" t="s">
        <v>27</v>
      </c>
      <c r="R5" s="14" t="s">
        <v>28</v>
      </c>
      <c r="S5" s="14" t="s">
        <v>26</v>
      </c>
      <c r="T5" s="14" t="s">
        <v>27</v>
      </c>
      <c r="U5" s="14" t="s">
        <v>28</v>
      </c>
      <c r="V5" s="14" t="s">
        <v>26</v>
      </c>
      <c r="W5" s="14" t="s">
        <v>27</v>
      </c>
      <c r="X5" s="14" t="s">
        <v>28</v>
      </c>
      <c r="Y5" s="14" t="s">
        <v>26</v>
      </c>
      <c r="Z5" s="14" t="s">
        <v>27</v>
      </c>
      <c r="AA5" s="14" t="s">
        <v>28</v>
      </c>
      <c r="AB5" s="15" t="s">
        <v>26</v>
      </c>
      <c r="AC5" s="15" t="s">
        <v>27</v>
      </c>
      <c r="AD5" s="16" t="s">
        <v>28</v>
      </c>
      <c r="AE5" s="14" t="s">
        <v>26</v>
      </c>
      <c r="AF5" s="14" t="s">
        <v>27</v>
      </c>
      <c r="AG5" s="14" t="s">
        <v>28</v>
      </c>
      <c r="AH5" s="14" t="s">
        <v>26</v>
      </c>
      <c r="AI5" s="14" t="s">
        <v>27</v>
      </c>
      <c r="AJ5" s="14" t="s">
        <v>28</v>
      </c>
      <c r="AK5" s="14" t="s">
        <v>26</v>
      </c>
      <c r="AL5" s="14" t="s">
        <v>27</v>
      </c>
      <c r="AM5" s="14" t="s">
        <v>28</v>
      </c>
      <c r="AN5" s="14" t="s">
        <v>26</v>
      </c>
      <c r="AO5" s="14" t="s">
        <v>27</v>
      </c>
      <c r="AP5" s="14" t="s">
        <v>28</v>
      </c>
      <c r="AQ5" s="14" t="s">
        <v>26</v>
      </c>
      <c r="AR5" s="14" t="s">
        <v>27</v>
      </c>
      <c r="AS5" s="14" t="s">
        <v>28</v>
      </c>
      <c r="AT5" s="15" t="s">
        <v>26</v>
      </c>
      <c r="AU5" s="15" t="s">
        <v>27</v>
      </c>
      <c r="AV5" s="16" t="s">
        <v>28</v>
      </c>
      <c r="AW5" s="14" t="s">
        <v>26</v>
      </c>
      <c r="AX5" s="14" t="s">
        <v>27</v>
      </c>
      <c r="AY5" s="14" t="s">
        <v>28</v>
      </c>
      <c r="AZ5" s="14" t="s">
        <v>26</v>
      </c>
      <c r="BA5" s="14" t="s">
        <v>27</v>
      </c>
      <c r="BB5" s="14" t="s">
        <v>28</v>
      </c>
      <c r="BC5" s="14" t="s">
        <v>26</v>
      </c>
      <c r="BD5" s="14" t="s">
        <v>27</v>
      </c>
      <c r="BE5" s="14" t="s">
        <v>28</v>
      </c>
      <c r="BF5" s="14" t="s">
        <v>26</v>
      </c>
      <c r="BG5" s="14" t="s">
        <v>27</v>
      </c>
      <c r="BH5" s="14" t="s">
        <v>28</v>
      </c>
      <c r="BI5" s="14" t="s">
        <v>26</v>
      </c>
      <c r="BJ5" s="14" t="s">
        <v>27</v>
      </c>
      <c r="BK5" s="14" t="s">
        <v>28</v>
      </c>
      <c r="BL5" s="15" t="s">
        <v>26</v>
      </c>
      <c r="BM5" s="15" t="s">
        <v>27</v>
      </c>
      <c r="BN5" s="16" t="s">
        <v>28</v>
      </c>
      <c r="BO5" s="14" t="s">
        <v>26</v>
      </c>
      <c r="BP5" s="14" t="s">
        <v>27</v>
      </c>
      <c r="BQ5" s="14" t="s">
        <v>28</v>
      </c>
      <c r="BR5" s="14" t="s">
        <v>26</v>
      </c>
      <c r="BS5" s="14" t="s">
        <v>27</v>
      </c>
      <c r="BT5" s="14" t="s">
        <v>28</v>
      </c>
      <c r="BU5" s="14" t="s">
        <v>26</v>
      </c>
      <c r="BV5" s="14" t="s">
        <v>27</v>
      </c>
      <c r="BW5" s="14" t="s">
        <v>28</v>
      </c>
      <c r="BX5" s="14" t="s">
        <v>26</v>
      </c>
      <c r="BY5" s="14" t="s">
        <v>27</v>
      </c>
      <c r="BZ5" s="14" t="s">
        <v>28</v>
      </c>
      <c r="CA5" s="14" t="s">
        <v>26</v>
      </c>
      <c r="CB5" s="14" t="s">
        <v>27</v>
      </c>
      <c r="CC5" s="14" t="s">
        <v>28</v>
      </c>
      <c r="CD5" s="15" t="s">
        <v>26</v>
      </c>
      <c r="CE5" s="15" t="s">
        <v>27</v>
      </c>
      <c r="CF5" s="16" t="s">
        <v>28</v>
      </c>
      <c r="CG5" s="14" t="s">
        <v>26</v>
      </c>
      <c r="CH5" s="14" t="s">
        <v>27</v>
      </c>
      <c r="CI5" s="14" t="s">
        <v>28</v>
      </c>
      <c r="CJ5" s="14" t="s">
        <v>26</v>
      </c>
      <c r="CK5" s="14" t="s">
        <v>27</v>
      </c>
      <c r="CL5" s="14" t="s">
        <v>28</v>
      </c>
      <c r="CM5" s="14" t="s">
        <v>26</v>
      </c>
      <c r="CN5" s="14" t="s">
        <v>27</v>
      </c>
      <c r="CO5" s="14" t="s">
        <v>28</v>
      </c>
      <c r="CP5" s="14" t="s">
        <v>26</v>
      </c>
      <c r="CQ5" s="14" t="s">
        <v>27</v>
      </c>
      <c r="CR5" s="14" t="s">
        <v>28</v>
      </c>
      <c r="CS5" s="14" t="s">
        <v>26</v>
      </c>
      <c r="CT5" s="14" t="s">
        <v>27</v>
      </c>
      <c r="CU5" s="14" t="s">
        <v>28</v>
      </c>
      <c r="CV5" s="15" t="s">
        <v>26</v>
      </c>
      <c r="CW5" s="15" t="s">
        <v>27</v>
      </c>
      <c r="CX5" s="16" t="s">
        <v>28</v>
      </c>
    </row>
    <row r="6" spans="1:102" s="10" customFormat="1" ht="15.75" thickTop="1">
      <c r="A6" s="17" t="s">
        <v>29</v>
      </c>
      <c r="B6" s="18" t="s">
        <v>30</v>
      </c>
      <c r="C6" s="18" t="s">
        <v>31</v>
      </c>
      <c r="D6" s="17">
        <v>1111</v>
      </c>
      <c r="E6" s="19" t="s">
        <v>36</v>
      </c>
      <c r="F6" s="19">
        <v>2000</v>
      </c>
      <c r="G6" s="20">
        <f>AB6+AT6+BL6+CD6+CV6</f>
        <v>2000</v>
      </c>
      <c r="H6" s="21">
        <f>G6/F6</f>
        <v>1</v>
      </c>
      <c r="I6" s="20">
        <f t="shared" ref="I6:I16" si="0">N6+Q6+T6+W6+Z6+AF6+AI6+AL6+AO6+AR6</f>
        <v>0</v>
      </c>
      <c r="J6" s="21">
        <f>IF(F6&gt;0,I6/F6,"")</f>
        <v>0</v>
      </c>
      <c r="K6" s="20">
        <f>(I6/$C$2)*$C$1</f>
        <v>0</v>
      </c>
      <c r="L6" s="22">
        <f>IF(F6&gt;0,K6/F6,"")</f>
        <v>0</v>
      </c>
      <c r="M6" s="23">
        <f>F6/$C$1</f>
        <v>86.956521739130437</v>
      </c>
      <c r="N6" s="19"/>
      <c r="O6" s="24">
        <f>N6/M6</f>
        <v>0</v>
      </c>
      <c r="P6" s="23">
        <f>IF(N6="",$M6,($F6-SUMIF($M5:$CX5,Q5,M6:N6))/($C$1-P2))</f>
        <v>86.956521739130437</v>
      </c>
      <c r="Q6" s="19"/>
      <c r="R6" s="19"/>
      <c r="S6" s="23">
        <f>IF(Q6="",$M6,($F6-SUMIF($M5:$CX5,T5,M6:Q6))/($C$1-S2))</f>
        <v>86.956521739130437</v>
      </c>
      <c r="T6" s="19"/>
      <c r="U6" s="19"/>
      <c r="V6" s="23">
        <f>IF(T6="",$M6,($F6-SUMIF($M5:$CX5,W5,M6:T6))/($C$1-V2))</f>
        <v>86.956521739130437</v>
      </c>
      <c r="W6" s="19"/>
      <c r="X6" s="19"/>
      <c r="Y6" s="23">
        <f>IF(W6="",$M6,($F6-SUMIF($M5:$CX5,Z5,M6:W6))/($C$1-Y2))</f>
        <v>86.956521739130437</v>
      </c>
      <c r="Z6" s="19"/>
      <c r="AA6" s="25"/>
      <c r="AB6" s="26">
        <f>SUMIFS(M6:AA6,M$5:AA$5,AB$5)</f>
        <v>434.78260869565219</v>
      </c>
      <c r="AC6" s="27">
        <f>SUMIFS(M6:AA6,M$5:AA$5,AC$5)</f>
        <v>0</v>
      </c>
      <c r="AD6" s="22">
        <f>IF(AB6&gt;0,AC6/AB6,"")</f>
        <v>0</v>
      </c>
      <c r="AE6" s="23">
        <f>IF(Z6="",$M6,($F6-SUMIF($M5:$CX5,AF5,AB6:AC6))/($C$1-AE2))</f>
        <v>86.956521739130437</v>
      </c>
      <c r="AF6" s="19"/>
      <c r="AG6" s="19"/>
      <c r="AH6" s="23">
        <f>IF(AF6="",$M6,($F6-SUMIF($M5:$CX5,AI5,AB6:AD6:AE6:AF6))/($C$1-AH2))</f>
        <v>86.956521739130437</v>
      </c>
      <c r="AI6" s="19"/>
      <c r="AJ6" s="19"/>
      <c r="AK6" s="23">
        <f>IF(AI6="",$M6,($F6-SUMIF($M5:$CX5,AL5,AB6:AD6:AE6:AI6))/($C$1-AK2))</f>
        <v>86.956521739130437</v>
      </c>
      <c r="AL6" s="19"/>
      <c r="AM6" s="19"/>
      <c r="AN6" s="23">
        <f>IF(AL6="",$M6,($F6-SUMIF($M5:$CX5,AO5,AB6:AD6:AE6:AL6))/($C$1-AN2))</f>
        <v>86.956521739130437</v>
      </c>
      <c r="AO6" s="19"/>
      <c r="AP6" s="19"/>
      <c r="AQ6" s="23">
        <f>IF(AO6="",$M6,($F6-SUMIF($M5:$CX5,AR5,AB6:AD6:AE6:AO6))/($C$1-AQ2))</f>
        <v>86.956521739130437</v>
      </c>
      <c r="AR6" s="19"/>
      <c r="AS6" s="25"/>
      <c r="AT6" s="26">
        <f>SUMIFS(AE6:AS6,AE$5:AS$5,AT$5)</f>
        <v>434.78260869565219</v>
      </c>
      <c r="AU6" s="27">
        <f>SUMIFS(AE6:AS6,AE$5:AS$5,AU$5)</f>
        <v>0</v>
      </c>
      <c r="AV6" s="22">
        <f t="shared" ref="AV6:AV17" si="1">IF(AT6&gt;0,AU6/AT6,"")</f>
        <v>0</v>
      </c>
      <c r="AW6" s="23">
        <f>IF(AR6="",$M6,($F6-SUMIF($M5:$CX5,AX5,AB6:AD6:AT6:AU6))/($C$1-AW2))</f>
        <v>86.956521739130437</v>
      </c>
      <c r="AX6" s="19"/>
      <c r="AY6" s="19"/>
      <c r="AZ6" s="23">
        <f>IF(AX6="",$M6,($F6-SUMIF($M5:$CX5,BA5,AB6:AD6:AT6:AU6:AW6:AX6))/($C$1-AZ2))</f>
        <v>86.956521739130437</v>
      </c>
      <c r="BA6" s="19"/>
      <c r="BB6" s="19"/>
      <c r="BC6" s="23">
        <f>IF(BA6="",$M6,($F6-SUMIF($M5:$CX5,BD5,AB6:AD6:AT6:AU6:AW6:BA6))/($C$1-BC2))</f>
        <v>86.956521739130437</v>
      </c>
      <c r="BD6" s="19"/>
      <c r="BE6" s="19"/>
      <c r="BF6" s="23">
        <f>IF(BD6="",$M6,($F6-SUMIF($M5:$CX5,BG5,AB6:AD6:AT6:AU6:AW6:BD6))/($C$1-BF2))</f>
        <v>86.956521739130437</v>
      </c>
      <c r="BG6" s="19"/>
      <c r="BH6" s="19"/>
      <c r="BI6" s="23">
        <f>IF(BG6="",$M6,($F6-SUMIF($M5:$CX5,BJ5,AB6:AD6:AT6:AU6:AW6:BG6))/($C$1-BI2))</f>
        <v>86.956521739130437</v>
      </c>
      <c r="BJ6" s="19"/>
      <c r="BK6" s="25"/>
      <c r="BL6" s="26">
        <f>SUMIFS(AW6:BK6,AW$5:BK$5,BL$5)</f>
        <v>434.78260869565219</v>
      </c>
      <c r="BM6" s="27">
        <f>SUMIFS(AW6:BK6,AW$5:BK$5,BM$5)</f>
        <v>0</v>
      </c>
      <c r="BN6" s="22">
        <f t="shared" ref="BN6:BN17" si="2">IF(BL6&gt;0,BM6/BL6,"")</f>
        <v>0</v>
      </c>
      <c r="BO6" s="23">
        <f>IF(BJ6="",$M6,($F6-SUMIF($M5:$CX5,BP5,AB6:AD6:AT6:AU6:BL6:BM6))/($C$1-BO2))</f>
        <v>86.956521739130437</v>
      </c>
      <c r="BP6" s="19"/>
      <c r="BQ6" s="19"/>
      <c r="BR6" s="23">
        <f>IF(BP6="",$M6,($F6-SUMIF($M5:$CX5,BS5,AB6:AD6:AT6:AU6:BL6:BM6:BO6:BQ6))/($C$1-BR2))</f>
        <v>86.956521739130437</v>
      </c>
      <c r="BS6" s="19"/>
      <c r="BT6" s="19"/>
      <c r="BU6" s="23">
        <f>IF(BS6="",$M6,($F6-SUMIF($M5:$CX5,BV5,AB6:AD6:AT6:AU6:BL6:BM6:BO6:BT6))/($C$1-BU2))</f>
        <v>86.956521739130437</v>
      </c>
      <c r="BV6" s="19"/>
      <c r="BW6" s="19"/>
      <c r="BX6" s="23">
        <f>IF(BV6="",$M6,($F6-SUMIF($M5:$CX5,BY5,AB6:AD6:AT6:AU6:BL6:BM6:BO6:BW6))/($C$1-BX2))</f>
        <v>86.956521739130437</v>
      </c>
      <c r="BY6" s="19"/>
      <c r="BZ6" s="19"/>
      <c r="CA6" s="23">
        <f>IF(BY6="",$M6,($F6-SUMIF($M5:$CX5,CB5,AB6:AD6:AT6:AU6:BL6:BM6:BO6:BZ6))/($C$1-CA2))</f>
        <v>86.956521739130437</v>
      </c>
      <c r="CB6" s="19"/>
      <c r="CC6" s="25"/>
      <c r="CD6" s="26">
        <f>SUMIFS(BO6:CC6,BO$5:CC$5,CD$5)</f>
        <v>434.78260869565219</v>
      </c>
      <c r="CE6" s="27">
        <f>SUMIFS(BO6:CC6,BO$5:CC$5,CE$5)</f>
        <v>0</v>
      </c>
      <c r="CF6" s="22">
        <f t="shared" ref="CF6:CF17" si="3">IF(CD6&gt;0,CE6/CD6,"")</f>
        <v>0</v>
      </c>
      <c r="CG6" s="23">
        <f>IF(CB6="",$M6,($F6-SUMIF($M5:$CX5,CH5,AB6:AD6:AT6:AU6:BL6:BM6:CD6:CF6))/($C$1-CG2))</f>
        <v>86.956521739130437</v>
      </c>
      <c r="CH6" s="19"/>
      <c r="CI6" s="19"/>
      <c r="CJ6" s="23">
        <f>IF(CH6="",$M6,($F6-SUMIF($M5:$CX5,CK5,AB6:AD6:AT6:AU6:BL6:BM6:CD6:CF6:CG6:CI6))/($C$1-CJ2))</f>
        <v>86.956521739130437</v>
      </c>
      <c r="CK6" s="19"/>
      <c r="CL6" s="19"/>
      <c r="CM6" s="23">
        <f>IF(CK6="",$M6,($F6-SUMIF($M5:$CX5,CN5,AB6:AD6:AT6:AU6:BL6:BM6:CD6:CF6:CG6:CL6))/($C$1-CM2))</f>
        <v>86.956521739130437</v>
      </c>
      <c r="CN6" s="19"/>
      <c r="CO6" s="19"/>
      <c r="CP6" s="19"/>
      <c r="CQ6" s="19"/>
      <c r="CR6" s="19"/>
      <c r="CS6" s="19"/>
      <c r="CT6" s="19"/>
      <c r="CU6" s="25"/>
      <c r="CV6" s="26">
        <f>SUMIFS(CG6:CU6,CG$5:CU$5,CV$5)</f>
        <v>260.86956521739131</v>
      </c>
      <c r="CW6" s="27">
        <f>SUMIFS(CG6:CU6,CG$5:CU$5,CW$5)</f>
        <v>0</v>
      </c>
      <c r="CX6" s="22">
        <f t="shared" ref="CX6:CX17" si="4">IF(CV6&gt;0,CW6/CV6,"")</f>
        <v>0</v>
      </c>
    </row>
    <row r="7" spans="1:102" s="35" customFormat="1" hidden="1" outlineLevel="1">
      <c r="A7" s="28" t="str">
        <f>A6</f>
        <v>А</v>
      </c>
      <c r="B7" s="28" t="str">
        <f t="shared" ref="B7:D17" si="5">B6</f>
        <v>Б</v>
      </c>
      <c r="C7" s="28" t="str">
        <f t="shared" si="5"/>
        <v>В</v>
      </c>
      <c r="D7" s="28">
        <f t="shared" si="5"/>
        <v>1111</v>
      </c>
      <c r="E7" s="29" t="s">
        <v>35</v>
      </c>
      <c r="F7" s="30">
        <v>100</v>
      </c>
      <c r="G7" s="20">
        <f t="shared" ref="G7:G16" si="6">M7+P7+S7+V7+Y7+AE7+AH7+AK7+AN7+AQ7</f>
        <v>0</v>
      </c>
      <c r="H7" s="21">
        <f t="shared" ref="H7:H16" si="7">G7/F7</f>
        <v>0</v>
      </c>
      <c r="I7" s="20">
        <f t="shared" si="0"/>
        <v>0</v>
      </c>
      <c r="J7" s="21">
        <f t="shared" ref="J7:J16" si="8">IF(F7&gt;0,I7/F7,"")</f>
        <v>0</v>
      </c>
      <c r="K7" s="20">
        <f t="shared" ref="K7:K16" si="9">(I7/$C$2)*$C$1</f>
        <v>0</v>
      </c>
      <c r="L7" s="22">
        <f t="shared" ref="L7:L16" si="10">IF(F7&gt;0,K7/F7,"")</f>
        <v>0</v>
      </c>
      <c r="M7" s="30"/>
      <c r="N7" s="30"/>
      <c r="O7" s="31" t="e">
        <f t="shared" ref="O7:O17" si="11">N7/M7</f>
        <v>#DIV/0!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2"/>
      <c r="AB7" s="33">
        <f t="shared" ref="AB7:AB16" si="12">SUMIFS(M7:AA7,M$5:AA$5,AB$5)</f>
        <v>0</v>
      </c>
      <c r="AC7" s="20">
        <f t="shared" ref="AC7:AC16" si="13">SUMIFS(M7:AA7,M$5:AA$5,AC$5)</f>
        <v>0</v>
      </c>
      <c r="AD7" s="22" t="str">
        <f t="shared" ref="AD7:AD17" si="14">IF(AB7&gt;0,AC7/AB7,"")</f>
        <v/>
      </c>
      <c r="AE7" s="34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2"/>
      <c r="AT7" s="33">
        <f t="shared" ref="AT7:AT16" si="15">SUMIFS(AE7:AS7,AE$5:AS$5,AT$5)</f>
        <v>0</v>
      </c>
      <c r="AU7" s="20">
        <f t="shared" ref="AU7:AU16" si="16">SUMIFS(AE7:AS7,AE$5:AS$5,AU$5)</f>
        <v>0</v>
      </c>
      <c r="AV7" s="22" t="str">
        <f t="shared" si="1"/>
        <v/>
      </c>
      <c r="AW7" s="34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2"/>
      <c r="BL7" s="33">
        <f t="shared" ref="BL7:BL16" si="17">SUMIFS(AW7:BK7,AW$5:BK$5,BL$5)</f>
        <v>0</v>
      </c>
      <c r="BM7" s="20">
        <f t="shared" ref="BM7:BM16" si="18">SUMIFS(AW7:BK7,AW$5:BK$5,BM$5)</f>
        <v>0</v>
      </c>
      <c r="BN7" s="22" t="str">
        <f t="shared" si="2"/>
        <v/>
      </c>
      <c r="BO7" s="34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2"/>
      <c r="CD7" s="33">
        <f t="shared" ref="CD7:CD16" si="19">SUMIFS(BO7:CC7,BO$5:CC$5,CD$5)</f>
        <v>0</v>
      </c>
      <c r="CE7" s="20">
        <f t="shared" ref="CE7:CE16" si="20">SUMIFS(BO7:CC7,BO$5:CC$5,CE$5)</f>
        <v>0</v>
      </c>
      <c r="CF7" s="22" t="str">
        <f t="shared" si="3"/>
        <v/>
      </c>
      <c r="CG7" s="34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2"/>
      <c r="CV7" s="33">
        <f t="shared" ref="CV7:CV16" si="21">SUMIFS(CG7:CU7,CG$5:CU$5,CV$5)</f>
        <v>0</v>
      </c>
      <c r="CW7" s="20">
        <f t="shared" ref="CW7:CW16" si="22">SUMIFS(CG7:CU7,CG$5:CU$5,CW$5)</f>
        <v>0</v>
      </c>
      <c r="CX7" s="22" t="str">
        <f t="shared" si="4"/>
        <v/>
      </c>
    </row>
    <row r="8" spans="1:102" s="10" customFormat="1" hidden="1" collapsed="1">
      <c r="A8" s="17" t="str">
        <f t="shared" ref="A8:D17" si="23">A7</f>
        <v>А</v>
      </c>
      <c r="B8" s="17" t="str">
        <f t="shared" si="5"/>
        <v>Б</v>
      </c>
      <c r="C8" s="17" t="str">
        <f t="shared" si="5"/>
        <v>В</v>
      </c>
      <c r="D8" s="17">
        <f t="shared" si="5"/>
        <v>1111</v>
      </c>
      <c r="E8" s="19" t="s">
        <v>37</v>
      </c>
      <c r="F8" s="19">
        <f>SUM(F9:F14)</f>
        <v>112</v>
      </c>
      <c r="G8" s="20">
        <f t="shared" si="6"/>
        <v>0</v>
      </c>
      <c r="H8" s="21">
        <f t="shared" si="7"/>
        <v>0</v>
      </c>
      <c r="I8" s="20">
        <f t="shared" si="0"/>
        <v>0</v>
      </c>
      <c r="J8" s="21">
        <f t="shared" si="8"/>
        <v>0</v>
      </c>
      <c r="K8" s="20">
        <f t="shared" si="9"/>
        <v>0</v>
      </c>
      <c r="L8" s="22">
        <f t="shared" si="10"/>
        <v>0</v>
      </c>
      <c r="M8" s="19">
        <f>SUM(M9:M14)</f>
        <v>0</v>
      </c>
      <c r="N8" s="19">
        <f>SUM(N9:N14)</f>
        <v>0</v>
      </c>
      <c r="O8" s="24" t="e">
        <f t="shared" si="11"/>
        <v>#DIV/0!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5"/>
      <c r="AB8" s="33">
        <f t="shared" si="12"/>
        <v>0</v>
      </c>
      <c r="AC8" s="20">
        <f t="shared" si="13"/>
        <v>0</v>
      </c>
      <c r="AD8" s="22" t="str">
        <f t="shared" si="14"/>
        <v/>
      </c>
      <c r="AE8" s="36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25"/>
      <c r="AT8" s="33">
        <f t="shared" si="15"/>
        <v>0</v>
      </c>
      <c r="AU8" s="20">
        <f t="shared" si="16"/>
        <v>0</v>
      </c>
      <c r="AV8" s="22" t="str">
        <f t="shared" si="1"/>
        <v/>
      </c>
      <c r="AW8" s="36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25"/>
      <c r="BL8" s="33">
        <f t="shared" si="17"/>
        <v>0</v>
      </c>
      <c r="BM8" s="20">
        <f t="shared" si="18"/>
        <v>0</v>
      </c>
      <c r="BN8" s="22" t="str">
        <f t="shared" si="2"/>
        <v/>
      </c>
      <c r="BO8" s="36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25"/>
      <c r="CD8" s="33">
        <f t="shared" si="19"/>
        <v>0</v>
      </c>
      <c r="CE8" s="20">
        <f t="shared" si="20"/>
        <v>0</v>
      </c>
      <c r="CF8" s="22" t="str">
        <f t="shared" si="3"/>
        <v/>
      </c>
      <c r="CG8" s="36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25"/>
      <c r="CV8" s="33">
        <f t="shared" si="21"/>
        <v>0</v>
      </c>
      <c r="CW8" s="20">
        <f t="shared" si="22"/>
        <v>0</v>
      </c>
      <c r="CX8" s="22" t="str">
        <f t="shared" si="4"/>
        <v/>
      </c>
    </row>
    <row r="9" spans="1:102" s="35" customFormat="1" hidden="1" outlineLevel="1">
      <c r="A9" s="28" t="str">
        <f t="shared" si="23"/>
        <v>А</v>
      </c>
      <c r="B9" s="28" t="str">
        <f t="shared" si="5"/>
        <v>Б</v>
      </c>
      <c r="C9" s="28" t="str">
        <f t="shared" si="5"/>
        <v>В</v>
      </c>
      <c r="D9" s="28">
        <f t="shared" si="5"/>
        <v>1111</v>
      </c>
      <c r="E9" s="29" t="s">
        <v>35</v>
      </c>
      <c r="F9" s="30">
        <v>50</v>
      </c>
      <c r="G9" s="20">
        <f t="shared" si="6"/>
        <v>0</v>
      </c>
      <c r="H9" s="21">
        <f t="shared" si="7"/>
        <v>0</v>
      </c>
      <c r="I9" s="20">
        <f t="shared" si="0"/>
        <v>0</v>
      </c>
      <c r="J9" s="21">
        <f t="shared" si="8"/>
        <v>0</v>
      </c>
      <c r="K9" s="20">
        <f t="shared" si="9"/>
        <v>0</v>
      </c>
      <c r="L9" s="22">
        <f t="shared" si="10"/>
        <v>0</v>
      </c>
      <c r="M9" s="30"/>
      <c r="N9" s="30"/>
      <c r="O9" s="31" t="e">
        <f t="shared" si="11"/>
        <v>#DIV/0!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2"/>
      <c r="AB9" s="33">
        <f t="shared" si="12"/>
        <v>0</v>
      </c>
      <c r="AC9" s="20">
        <f t="shared" si="13"/>
        <v>0</v>
      </c>
      <c r="AD9" s="22" t="str">
        <f t="shared" si="14"/>
        <v/>
      </c>
      <c r="AE9" s="34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2"/>
      <c r="AT9" s="33">
        <f t="shared" si="15"/>
        <v>0</v>
      </c>
      <c r="AU9" s="20">
        <f t="shared" si="16"/>
        <v>0</v>
      </c>
      <c r="AV9" s="22" t="str">
        <f t="shared" si="1"/>
        <v/>
      </c>
      <c r="AW9" s="34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2"/>
      <c r="BL9" s="33">
        <f t="shared" si="17"/>
        <v>0</v>
      </c>
      <c r="BM9" s="20">
        <f t="shared" si="18"/>
        <v>0</v>
      </c>
      <c r="BN9" s="22" t="str">
        <f t="shared" si="2"/>
        <v/>
      </c>
      <c r="BO9" s="34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2"/>
      <c r="CD9" s="33">
        <f t="shared" si="19"/>
        <v>0</v>
      </c>
      <c r="CE9" s="20">
        <f t="shared" si="20"/>
        <v>0</v>
      </c>
      <c r="CF9" s="22" t="str">
        <f t="shared" si="3"/>
        <v/>
      </c>
      <c r="CG9" s="34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2"/>
      <c r="CV9" s="33">
        <f t="shared" si="21"/>
        <v>0</v>
      </c>
      <c r="CW9" s="20">
        <f t="shared" si="22"/>
        <v>0</v>
      </c>
      <c r="CX9" s="22" t="str">
        <f t="shared" si="4"/>
        <v/>
      </c>
    </row>
    <row r="10" spans="1:102" s="35" customFormat="1" hidden="1" outlineLevel="1">
      <c r="A10" s="28" t="str">
        <f t="shared" si="23"/>
        <v>А</v>
      </c>
      <c r="B10" s="28" t="str">
        <f t="shared" si="5"/>
        <v>Б</v>
      </c>
      <c r="C10" s="28" t="str">
        <f t="shared" si="5"/>
        <v>В</v>
      </c>
      <c r="D10" s="28">
        <f t="shared" si="5"/>
        <v>1111</v>
      </c>
      <c r="E10" s="29" t="s">
        <v>35</v>
      </c>
      <c r="F10" s="30">
        <v>10</v>
      </c>
      <c r="G10" s="20">
        <f t="shared" si="6"/>
        <v>0</v>
      </c>
      <c r="H10" s="21">
        <f t="shared" si="7"/>
        <v>0</v>
      </c>
      <c r="I10" s="20">
        <f t="shared" si="0"/>
        <v>0</v>
      </c>
      <c r="J10" s="21">
        <f t="shared" si="8"/>
        <v>0</v>
      </c>
      <c r="K10" s="20">
        <f t="shared" si="9"/>
        <v>0</v>
      </c>
      <c r="L10" s="22">
        <f t="shared" si="10"/>
        <v>0</v>
      </c>
      <c r="M10" s="30"/>
      <c r="N10" s="30"/>
      <c r="O10" s="31" t="e">
        <f t="shared" si="11"/>
        <v>#DIV/0!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2"/>
      <c r="AB10" s="33">
        <f t="shared" si="12"/>
        <v>0</v>
      </c>
      <c r="AC10" s="20">
        <f t="shared" si="13"/>
        <v>0</v>
      </c>
      <c r="AD10" s="22" t="str">
        <f t="shared" si="14"/>
        <v/>
      </c>
      <c r="AE10" s="34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2"/>
      <c r="AT10" s="33">
        <f t="shared" si="15"/>
        <v>0</v>
      </c>
      <c r="AU10" s="20">
        <f t="shared" si="16"/>
        <v>0</v>
      </c>
      <c r="AV10" s="22" t="str">
        <f t="shared" si="1"/>
        <v/>
      </c>
      <c r="AW10" s="34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2"/>
      <c r="BL10" s="33">
        <f t="shared" si="17"/>
        <v>0</v>
      </c>
      <c r="BM10" s="20">
        <f t="shared" si="18"/>
        <v>0</v>
      </c>
      <c r="BN10" s="22" t="str">
        <f t="shared" si="2"/>
        <v/>
      </c>
      <c r="BO10" s="34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2"/>
      <c r="CD10" s="33">
        <f t="shared" si="19"/>
        <v>0</v>
      </c>
      <c r="CE10" s="20">
        <f t="shared" si="20"/>
        <v>0</v>
      </c>
      <c r="CF10" s="22" t="str">
        <f t="shared" si="3"/>
        <v/>
      </c>
      <c r="CG10" s="34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2"/>
      <c r="CV10" s="33">
        <f t="shared" si="21"/>
        <v>0</v>
      </c>
      <c r="CW10" s="20">
        <f t="shared" si="22"/>
        <v>0</v>
      </c>
      <c r="CX10" s="22" t="str">
        <f t="shared" si="4"/>
        <v/>
      </c>
    </row>
    <row r="11" spans="1:102" s="35" customFormat="1" hidden="1" outlineLevel="1">
      <c r="A11" s="28" t="str">
        <f t="shared" si="23"/>
        <v>А</v>
      </c>
      <c r="B11" s="28" t="str">
        <f t="shared" si="5"/>
        <v>Б</v>
      </c>
      <c r="C11" s="28" t="str">
        <f t="shared" si="5"/>
        <v>В</v>
      </c>
      <c r="D11" s="28">
        <f t="shared" si="5"/>
        <v>1111</v>
      </c>
      <c r="E11" s="29" t="s">
        <v>35</v>
      </c>
      <c r="F11" s="30">
        <v>7</v>
      </c>
      <c r="G11" s="20">
        <f t="shared" si="6"/>
        <v>0</v>
      </c>
      <c r="H11" s="21">
        <f t="shared" si="7"/>
        <v>0</v>
      </c>
      <c r="I11" s="20">
        <f t="shared" si="0"/>
        <v>0</v>
      </c>
      <c r="J11" s="21">
        <f t="shared" si="8"/>
        <v>0</v>
      </c>
      <c r="K11" s="20">
        <f t="shared" si="9"/>
        <v>0</v>
      </c>
      <c r="L11" s="22">
        <f t="shared" si="10"/>
        <v>0</v>
      </c>
      <c r="M11" s="30"/>
      <c r="N11" s="30"/>
      <c r="O11" s="31" t="e">
        <f t="shared" si="11"/>
        <v>#DIV/0!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2"/>
      <c r="AB11" s="33">
        <f t="shared" si="12"/>
        <v>0</v>
      </c>
      <c r="AC11" s="20">
        <f t="shared" si="13"/>
        <v>0</v>
      </c>
      <c r="AD11" s="22" t="str">
        <f t="shared" si="14"/>
        <v/>
      </c>
      <c r="AE11" s="34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2"/>
      <c r="AT11" s="33">
        <f t="shared" si="15"/>
        <v>0</v>
      </c>
      <c r="AU11" s="20">
        <f t="shared" si="16"/>
        <v>0</v>
      </c>
      <c r="AV11" s="22" t="str">
        <f t="shared" si="1"/>
        <v/>
      </c>
      <c r="AW11" s="34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2"/>
      <c r="BL11" s="33">
        <f t="shared" si="17"/>
        <v>0</v>
      </c>
      <c r="BM11" s="20">
        <f t="shared" si="18"/>
        <v>0</v>
      </c>
      <c r="BN11" s="22" t="str">
        <f t="shared" si="2"/>
        <v/>
      </c>
      <c r="BO11" s="34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2"/>
      <c r="CD11" s="33">
        <f t="shared" si="19"/>
        <v>0</v>
      </c>
      <c r="CE11" s="20">
        <f t="shared" si="20"/>
        <v>0</v>
      </c>
      <c r="CF11" s="22" t="str">
        <f t="shared" si="3"/>
        <v/>
      </c>
      <c r="CG11" s="34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2"/>
      <c r="CV11" s="33">
        <f t="shared" si="21"/>
        <v>0</v>
      </c>
      <c r="CW11" s="20">
        <f t="shared" si="22"/>
        <v>0</v>
      </c>
      <c r="CX11" s="22" t="str">
        <f t="shared" si="4"/>
        <v/>
      </c>
    </row>
    <row r="12" spans="1:102" s="35" customFormat="1" hidden="1" outlineLevel="1">
      <c r="A12" s="28" t="str">
        <f t="shared" si="23"/>
        <v>А</v>
      </c>
      <c r="B12" s="28" t="str">
        <f t="shared" si="5"/>
        <v>Б</v>
      </c>
      <c r="C12" s="28" t="str">
        <f t="shared" si="5"/>
        <v>В</v>
      </c>
      <c r="D12" s="28">
        <f t="shared" si="5"/>
        <v>1111</v>
      </c>
      <c r="E12" s="29" t="s">
        <v>35</v>
      </c>
      <c r="F12" s="30">
        <v>5</v>
      </c>
      <c r="G12" s="20">
        <f t="shared" si="6"/>
        <v>0</v>
      </c>
      <c r="H12" s="21">
        <f t="shared" si="7"/>
        <v>0</v>
      </c>
      <c r="I12" s="20">
        <f t="shared" si="0"/>
        <v>0</v>
      </c>
      <c r="J12" s="21">
        <f t="shared" si="8"/>
        <v>0</v>
      </c>
      <c r="K12" s="20">
        <f t="shared" si="9"/>
        <v>0</v>
      </c>
      <c r="L12" s="22">
        <f t="shared" si="10"/>
        <v>0</v>
      </c>
      <c r="M12" s="30"/>
      <c r="N12" s="30"/>
      <c r="O12" s="31" t="e">
        <f t="shared" si="11"/>
        <v>#DIV/0!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2"/>
      <c r="AB12" s="33">
        <f t="shared" si="12"/>
        <v>0</v>
      </c>
      <c r="AC12" s="20">
        <f t="shared" si="13"/>
        <v>0</v>
      </c>
      <c r="AD12" s="22" t="str">
        <f t="shared" si="14"/>
        <v/>
      </c>
      <c r="AE12" s="34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2"/>
      <c r="AT12" s="33">
        <f t="shared" si="15"/>
        <v>0</v>
      </c>
      <c r="AU12" s="20">
        <f t="shared" si="16"/>
        <v>0</v>
      </c>
      <c r="AV12" s="22" t="str">
        <f t="shared" si="1"/>
        <v/>
      </c>
      <c r="AW12" s="34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2"/>
      <c r="BL12" s="33">
        <f t="shared" si="17"/>
        <v>0</v>
      </c>
      <c r="BM12" s="20">
        <f t="shared" si="18"/>
        <v>0</v>
      </c>
      <c r="BN12" s="22" t="str">
        <f t="shared" si="2"/>
        <v/>
      </c>
      <c r="BO12" s="34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2"/>
      <c r="CD12" s="33">
        <f t="shared" si="19"/>
        <v>0</v>
      </c>
      <c r="CE12" s="20">
        <f t="shared" si="20"/>
        <v>0</v>
      </c>
      <c r="CF12" s="22" t="str">
        <f t="shared" si="3"/>
        <v/>
      </c>
      <c r="CG12" s="34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2"/>
      <c r="CV12" s="33">
        <f t="shared" si="21"/>
        <v>0</v>
      </c>
      <c r="CW12" s="20">
        <f t="shared" si="22"/>
        <v>0</v>
      </c>
      <c r="CX12" s="22" t="str">
        <f t="shared" si="4"/>
        <v/>
      </c>
    </row>
    <row r="13" spans="1:102" s="35" customFormat="1" hidden="1" outlineLevel="1">
      <c r="A13" s="28" t="str">
        <f t="shared" si="23"/>
        <v>А</v>
      </c>
      <c r="B13" s="28" t="str">
        <f t="shared" si="5"/>
        <v>Б</v>
      </c>
      <c r="C13" s="28" t="str">
        <f t="shared" si="5"/>
        <v>В</v>
      </c>
      <c r="D13" s="28">
        <f t="shared" si="5"/>
        <v>1111</v>
      </c>
      <c r="E13" s="29" t="s">
        <v>35</v>
      </c>
      <c r="F13" s="30">
        <v>10</v>
      </c>
      <c r="G13" s="20">
        <f t="shared" si="6"/>
        <v>0</v>
      </c>
      <c r="H13" s="21">
        <f t="shared" si="7"/>
        <v>0</v>
      </c>
      <c r="I13" s="20">
        <f t="shared" si="0"/>
        <v>0</v>
      </c>
      <c r="J13" s="21">
        <f t="shared" si="8"/>
        <v>0</v>
      </c>
      <c r="K13" s="20">
        <f t="shared" si="9"/>
        <v>0</v>
      </c>
      <c r="L13" s="22">
        <f t="shared" si="10"/>
        <v>0</v>
      </c>
      <c r="M13" s="30"/>
      <c r="N13" s="30"/>
      <c r="O13" s="31" t="e">
        <f t="shared" si="11"/>
        <v>#DIV/0!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2"/>
      <c r="AB13" s="33">
        <f t="shared" si="12"/>
        <v>0</v>
      </c>
      <c r="AC13" s="20">
        <f t="shared" si="13"/>
        <v>0</v>
      </c>
      <c r="AD13" s="22" t="str">
        <f t="shared" si="14"/>
        <v/>
      </c>
      <c r="AE13" s="34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2"/>
      <c r="AT13" s="33">
        <f t="shared" si="15"/>
        <v>0</v>
      </c>
      <c r="AU13" s="20">
        <f t="shared" si="16"/>
        <v>0</v>
      </c>
      <c r="AV13" s="22" t="str">
        <f t="shared" si="1"/>
        <v/>
      </c>
      <c r="AW13" s="34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2"/>
      <c r="BL13" s="33">
        <f t="shared" si="17"/>
        <v>0</v>
      </c>
      <c r="BM13" s="20">
        <f t="shared" si="18"/>
        <v>0</v>
      </c>
      <c r="BN13" s="22" t="str">
        <f t="shared" si="2"/>
        <v/>
      </c>
      <c r="BO13" s="34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2"/>
      <c r="CD13" s="33">
        <f t="shared" si="19"/>
        <v>0</v>
      </c>
      <c r="CE13" s="20">
        <f t="shared" si="20"/>
        <v>0</v>
      </c>
      <c r="CF13" s="22" t="str">
        <f t="shared" si="3"/>
        <v/>
      </c>
      <c r="CG13" s="34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2"/>
      <c r="CV13" s="33">
        <f t="shared" si="21"/>
        <v>0</v>
      </c>
      <c r="CW13" s="20">
        <f t="shared" si="22"/>
        <v>0</v>
      </c>
      <c r="CX13" s="22" t="str">
        <f t="shared" si="4"/>
        <v/>
      </c>
    </row>
    <row r="14" spans="1:102" s="35" customFormat="1" hidden="1" outlineLevel="1">
      <c r="A14" s="28" t="str">
        <f t="shared" si="23"/>
        <v>А</v>
      </c>
      <c r="B14" s="28" t="str">
        <f t="shared" si="23"/>
        <v>Б</v>
      </c>
      <c r="C14" s="28" t="str">
        <f t="shared" si="23"/>
        <v>В</v>
      </c>
      <c r="D14" s="28">
        <f t="shared" si="23"/>
        <v>1111</v>
      </c>
      <c r="E14" s="29" t="s">
        <v>35</v>
      </c>
      <c r="F14" s="30">
        <v>30</v>
      </c>
      <c r="G14" s="20">
        <f t="shared" si="6"/>
        <v>0</v>
      </c>
      <c r="H14" s="21">
        <f t="shared" si="7"/>
        <v>0</v>
      </c>
      <c r="I14" s="20">
        <f t="shared" si="0"/>
        <v>0</v>
      </c>
      <c r="J14" s="21">
        <f t="shared" si="8"/>
        <v>0</v>
      </c>
      <c r="K14" s="20">
        <f t="shared" si="9"/>
        <v>0</v>
      </c>
      <c r="L14" s="22">
        <f t="shared" si="10"/>
        <v>0</v>
      </c>
      <c r="M14" s="30"/>
      <c r="N14" s="30"/>
      <c r="O14" s="31" t="e">
        <f t="shared" si="11"/>
        <v>#DIV/0!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2"/>
      <c r="AB14" s="33">
        <f t="shared" si="12"/>
        <v>0</v>
      </c>
      <c r="AC14" s="20">
        <f t="shared" si="13"/>
        <v>0</v>
      </c>
      <c r="AD14" s="22" t="str">
        <f t="shared" si="14"/>
        <v/>
      </c>
      <c r="AE14" s="34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2"/>
      <c r="AT14" s="33">
        <f t="shared" si="15"/>
        <v>0</v>
      </c>
      <c r="AU14" s="20">
        <f t="shared" si="16"/>
        <v>0</v>
      </c>
      <c r="AV14" s="22" t="str">
        <f t="shared" si="1"/>
        <v/>
      </c>
      <c r="AW14" s="34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2"/>
      <c r="BL14" s="33">
        <f t="shared" si="17"/>
        <v>0</v>
      </c>
      <c r="BM14" s="20">
        <f t="shared" si="18"/>
        <v>0</v>
      </c>
      <c r="BN14" s="22" t="str">
        <f t="shared" si="2"/>
        <v/>
      </c>
      <c r="BO14" s="34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2"/>
      <c r="CD14" s="33">
        <f t="shared" si="19"/>
        <v>0</v>
      </c>
      <c r="CE14" s="20">
        <f t="shared" si="20"/>
        <v>0</v>
      </c>
      <c r="CF14" s="22" t="str">
        <f t="shared" si="3"/>
        <v/>
      </c>
      <c r="CG14" s="34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2"/>
      <c r="CV14" s="33">
        <f t="shared" si="21"/>
        <v>0</v>
      </c>
      <c r="CW14" s="20">
        <f t="shared" si="22"/>
        <v>0</v>
      </c>
      <c r="CX14" s="22" t="str">
        <f t="shared" si="4"/>
        <v/>
      </c>
    </row>
    <row r="15" spans="1:102" hidden="1" collapsed="1">
      <c r="A15" s="17" t="str">
        <f t="shared" si="23"/>
        <v>А</v>
      </c>
      <c r="B15" s="17" t="str">
        <f t="shared" si="23"/>
        <v>Б</v>
      </c>
      <c r="C15" s="17" t="str">
        <f t="shared" si="23"/>
        <v>В</v>
      </c>
      <c r="D15" s="17">
        <f t="shared" si="23"/>
        <v>1111</v>
      </c>
      <c r="E15" s="37" t="s">
        <v>32</v>
      </c>
      <c r="F15" s="38">
        <v>400</v>
      </c>
      <c r="G15" s="20">
        <f t="shared" si="6"/>
        <v>0</v>
      </c>
      <c r="H15" s="21">
        <f t="shared" si="7"/>
        <v>0</v>
      </c>
      <c r="I15" s="20">
        <f t="shared" si="0"/>
        <v>0</v>
      </c>
      <c r="J15" s="21">
        <f t="shared" si="8"/>
        <v>0</v>
      </c>
      <c r="K15" s="20">
        <f t="shared" si="9"/>
        <v>0</v>
      </c>
      <c r="L15" s="22">
        <f t="shared" si="10"/>
        <v>0</v>
      </c>
      <c r="M15" s="38"/>
      <c r="N15" s="38"/>
      <c r="O15" s="24" t="e">
        <f t="shared" si="11"/>
        <v>#DIV/0!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39"/>
      <c r="AB15" s="33">
        <f t="shared" si="12"/>
        <v>0</v>
      </c>
      <c r="AC15" s="20">
        <f t="shared" si="13"/>
        <v>0</v>
      </c>
      <c r="AD15" s="22" t="str">
        <f t="shared" si="14"/>
        <v/>
      </c>
      <c r="AE15" s="40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9"/>
      <c r="AT15" s="33">
        <f t="shared" si="15"/>
        <v>0</v>
      </c>
      <c r="AU15" s="20">
        <f t="shared" si="16"/>
        <v>0</v>
      </c>
      <c r="AV15" s="22" t="str">
        <f t="shared" si="1"/>
        <v/>
      </c>
      <c r="AW15" s="40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39"/>
      <c r="BL15" s="33">
        <f t="shared" si="17"/>
        <v>0</v>
      </c>
      <c r="BM15" s="20">
        <f t="shared" si="18"/>
        <v>0</v>
      </c>
      <c r="BN15" s="22" t="str">
        <f t="shared" si="2"/>
        <v/>
      </c>
      <c r="BO15" s="40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39"/>
      <c r="CD15" s="33">
        <f t="shared" si="19"/>
        <v>0</v>
      </c>
      <c r="CE15" s="20">
        <f t="shared" si="20"/>
        <v>0</v>
      </c>
      <c r="CF15" s="22" t="str">
        <f t="shared" si="3"/>
        <v/>
      </c>
      <c r="CG15" s="40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39"/>
      <c r="CV15" s="33">
        <f t="shared" si="21"/>
        <v>0</v>
      </c>
      <c r="CW15" s="20">
        <f t="shared" si="22"/>
        <v>0</v>
      </c>
      <c r="CX15" s="22" t="str">
        <f t="shared" si="4"/>
        <v/>
      </c>
    </row>
    <row r="16" spans="1:102" hidden="1">
      <c r="A16" s="17" t="str">
        <f t="shared" si="23"/>
        <v>А</v>
      </c>
      <c r="B16" s="17" t="str">
        <f t="shared" si="5"/>
        <v>Б</v>
      </c>
      <c r="C16" s="17" t="str">
        <f t="shared" si="5"/>
        <v>В</v>
      </c>
      <c r="D16" s="17">
        <f t="shared" si="5"/>
        <v>1111</v>
      </c>
      <c r="E16" s="37" t="s">
        <v>33</v>
      </c>
      <c r="F16" s="38">
        <v>350</v>
      </c>
      <c r="G16" s="20">
        <f t="shared" si="6"/>
        <v>0</v>
      </c>
      <c r="H16" s="21">
        <f t="shared" si="7"/>
        <v>0</v>
      </c>
      <c r="I16" s="20">
        <f t="shared" si="0"/>
        <v>0</v>
      </c>
      <c r="J16" s="21">
        <f t="shared" si="8"/>
        <v>0</v>
      </c>
      <c r="K16" s="20">
        <f t="shared" si="9"/>
        <v>0</v>
      </c>
      <c r="L16" s="22">
        <f t="shared" si="10"/>
        <v>0</v>
      </c>
      <c r="M16" s="38"/>
      <c r="N16" s="38"/>
      <c r="O16" s="24" t="e">
        <f t="shared" si="11"/>
        <v>#DIV/0!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39"/>
      <c r="AB16" s="33">
        <f t="shared" si="12"/>
        <v>0</v>
      </c>
      <c r="AC16" s="20">
        <f t="shared" si="13"/>
        <v>0</v>
      </c>
      <c r="AD16" s="22" t="str">
        <f t="shared" si="14"/>
        <v/>
      </c>
      <c r="AE16" s="40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39"/>
      <c r="AT16" s="33">
        <f t="shared" si="15"/>
        <v>0</v>
      </c>
      <c r="AU16" s="20">
        <f t="shared" si="16"/>
        <v>0</v>
      </c>
      <c r="AV16" s="22" t="str">
        <f t="shared" si="1"/>
        <v/>
      </c>
      <c r="AW16" s="40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39"/>
      <c r="BL16" s="33">
        <f t="shared" si="17"/>
        <v>0</v>
      </c>
      <c r="BM16" s="20">
        <f t="shared" si="18"/>
        <v>0</v>
      </c>
      <c r="BN16" s="22" t="str">
        <f t="shared" si="2"/>
        <v/>
      </c>
      <c r="BO16" s="40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39"/>
      <c r="CD16" s="33">
        <f t="shared" si="19"/>
        <v>0</v>
      </c>
      <c r="CE16" s="20">
        <f t="shared" si="20"/>
        <v>0</v>
      </c>
      <c r="CF16" s="22" t="str">
        <f t="shared" si="3"/>
        <v/>
      </c>
      <c r="CG16" s="40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39"/>
      <c r="CV16" s="33">
        <f t="shared" si="21"/>
        <v>0</v>
      </c>
      <c r="CW16" s="20">
        <f t="shared" si="22"/>
        <v>0</v>
      </c>
      <c r="CX16" s="22" t="str">
        <f t="shared" si="4"/>
        <v/>
      </c>
    </row>
    <row r="17" spans="1:102" s="4" customFormat="1" ht="15.75" hidden="1" thickBot="1">
      <c r="A17" s="41" t="str">
        <f t="shared" si="23"/>
        <v>А</v>
      </c>
      <c r="B17" s="41" t="str">
        <f t="shared" si="5"/>
        <v>Б</v>
      </c>
      <c r="C17" s="41" t="str">
        <f t="shared" si="5"/>
        <v>В</v>
      </c>
      <c r="D17" s="42">
        <f t="shared" si="5"/>
        <v>1111</v>
      </c>
      <c r="E17" s="43" t="s">
        <v>34</v>
      </c>
      <c r="F17" s="44">
        <f>F16/F15</f>
        <v>0.875</v>
      </c>
      <c r="G17" s="45"/>
      <c r="H17" s="45"/>
      <c r="I17" s="45" t="e">
        <f t="shared" ref="I17:L17" si="24">I16/I15</f>
        <v>#DIV/0!</v>
      </c>
      <c r="J17" s="45" t="e">
        <f t="shared" si="24"/>
        <v>#DIV/0!</v>
      </c>
      <c r="K17" s="45" t="e">
        <f t="shared" si="24"/>
        <v>#DIV/0!</v>
      </c>
      <c r="L17" s="45" t="e">
        <f t="shared" si="24"/>
        <v>#DIV/0!</v>
      </c>
      <c r="M17" s="44" t="e">
        <f>M16/M15</f>
        <v>#DIV/0!</v>
      </c>
      <c r="N17" s="44" t="e">
        <f>N16/N15</f>
        <v>#DIV/0!</v>
      </c>
      <c r="O17" s="46" t="e">
        <f t="shared" si="11"/>
        <v>#DIV/0!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7"/>
      <c r="AB17" s="48" t="e">
        <f t="shared" ref="AB17:AC17" si="25">AB16/AB15</f>
        <v>#DIV/0!</v>
      </c>
      <c r="AC17" s="45" t="e">
        <f t="shared" si="25"/>
        <v>#DIV/0!</v>
      </c>
      <c r="AD17" s="49" t="e">
        <f t="shared" si="14"/>
        <v>#DIV/0!</v>
      </c>
      <c r="AE17" s="50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7"/>
      <c r="AT17" s="48" t="e">
        <f t="shared" ref="AT17:AU17" si="26">AT16/AT15</f>
        <v>#DIV/0!</v>
      </c>
      <c r="AU17" s="45" t="e">
        <f t="shared" si="26"/>
        <v>#DIV/0!</v>
      </c>
      <c r="AV17" s="49" t="e">
        <f t="shared" si="1"/>
        <v>#DIV/0!</v>
      </c>
      <c r="AW17" s="50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7"/>
      <c r="BL17" s="48" t="e">
        <f t="shared" ref="BL17:BM17" si="27">BL16/BL15</f>
        <v>#DIV/0!</v>
      </c>
      <c r="BM17" s="45" t="e">
        <f t="shared" si="27"/>
        <v>#DIV/0!</v>
      </c>
      <c r="BN17" s="49" t="e">
        <f t="shared" si="2"/>
        <v>#DIV/0!</v>
      </c>
      <c r="BO17" s="50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7"/>
      <c r="CD17" s="48" t="e">
        <f t="shared" ref="CD17:CE17" si="28">CD16/CD15</f>
        <v>#DIV/0!</v>
      </c>
      <c r="CE17" s="45" t="e">
        <f t="shared" si="28"/>
        <v>#DIV/0!</v>
      </c>
      <c r="CF17" s="49" t="e">
        <f t="shared" si="3"/>
        <v>#DIV/0!</v>
      </c>
      <c r="CG17" s="50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7"/>
      <c r="CV17" s="48" t="e">
        <f t="shared" ref="CV17:CW17" si="29">CV16/CV15</f>
        <v>#DIV/0!</v>
      </c>
      <c r="CW17" s="45" t="e">
        <f t="shared" si="29"/>
        <v>#DIV/0!</v>
      </c>
      <c r="CX17" s="49" t="e">
        <f t="shared" si="4"/>
        <v>#DIV/0!</v>
      </c>
    </row>
  </sheetData>
  <mergeCells count="49">
    <mergeCell ref="CP4:CR4"/>
    <mergeCell ref="CS4:CU4"/>
    <mergeCell ref="CV4:CX4"/>
    <mergeCell ref="BX4:BZ4"/>
    <mergeCell ref="CA4:CC4"/>
    <mergeCell ref="CD4:CF4"/>
    <mergeCell ref="CG4:CI4"/>
    <mergeCell ref="CJ4:CL4"/>
    <mergeCell ref="CM4:CO4"/>
    <mergeCell ref="BF4:BH4"/>
    <mergeCell ref="BI4:BK4"/>
    <mergeCell ref="BL4:BN4"/>
    <mergeCell ref="BO4:BQ4"/>
    <mergeCell ref="BR4:BT4"/>
    <mergeCell ref="BU4:BW4"/>
    <mergeCell ref="AN4:AP4"/>
    <mergeCell ref="AQ4:AS4"/>
    <mergeCell ref="AT4:AV4"/>
    <mergeCell ref="AW4:AY4"/>
    <mergeCell ref="AZ4:BB4"/>
    <mergeCell ref="BC4:BE4"/>
    <mergeCell ref="V4:X4"/>
    <mergeCell ref="Y4:AA4"/>
    <mergeCell ref="AB4:AD4"/>
    <mergeCell ref="AE4:AG4"/>
    <mergeCell ref="AH4:AJ4"/>
    <mergeCell ref="AK4:AM4"/>
    <mergeCell ref="AW3:BK3"/>
    <mergeCell ref="BL3:BN3"/>
    <mergeCell ref="BO3:CC3"/>
    <mergeCell ref="CD3:CF3"/>
    <mergeCell ref="CG3:CU3"/>
    <mergeCell ref="CV3:CX3"/>
    <mergeCell ref="E3:E5"/>
    <mergeCell ref="F3:L3"/>
    <mergeCell ref="M3:AA3"/>
    <mergeCell ref="AB3:AD3"/>
    <mergeCell ref="AE3:AS3"/>
    <mergeCell ref="AT3:AV3"/>
    <mergeCell ref="F4:L4"/>
    <mergeCell ref="M4:O4"/>
    <mergeCell ref="P4:R4"/>
    <mergeCell ref="S4:U4"/>
    <mergeCell ref="A1:B1"/>
    <mergeCell ref="A2:B2"/>
    <mergeCell ref="A3:A5"/>
    <mergeCell ref="B3:B5"/>
    <mergeCell ref="C3:C5"/>
    <mergeCell ref="D3:D5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смс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SmirnovaYN</dc:creator>
  <cp:lastModifiedBy>SmirnovaYN</cp:lastModifiedBy>
  <dcterms:created xsi:type="dcterms:W3CDTF">2014-12-17T12:53:23Z</dcterms:created>
  <dcterms:modified xsi:type="dcterms:W3CDTF">2014-12-17T12:55:43Z</dcterms:modified>
</cp:coreProperties>
</file>