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2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" i="1" l="1" a="1"/>
  <c r="J4" i="1" s="1"/>
  <c r="J14" i="1" a="1"/>
  <c r="J14" i="1" s="1"/>
  <c r="J13" i="1" a="1"/>
  <c r="J13" i="1" s="1"/>
  <c r="J12" i="1" a="1"/>
  <c r="J12" i="1" s="1"/>
  <c r="J11" i="1" a="1"/>
  <c r="J11" i="1" s="1"/>
  <c r="J10" i="1" a="1"/>
  <c r="J10" i="1" s="1"/>
  <c r="J9" i="1" a="1"/>
  <c r="J9" i="1" s="1"/>
  <c r="J8" i="1" a="1"/>
  <c r="J8" i="1" s="1"/>
  <c r="J7" i="1" a="1"/>
  <c r="J7" i="1" s="1"/>
  <c r="J6" i="1" a="1"/>
  <c r="J6" i="1" s="1"/>
  <c r="J5" i="1" a="1"/>
  <c r="J5" i="1" s="1"/>
  <c r="L14" i="1" a="1"/>
  <c r="L14" i="1" s="1"/>
  <c r="L13" i="1" a="1"/>
  <c r="L13" i="1" s="1"/>
  <c r="L12" i="1" a="1"/>
  <c r="L12" i="1" s="1"/>
  <c r="L11" i="1"/>
  <c r="L11" i="1" a="1"/>
  <c r="L10" i="1" a="1"/>
  <c r="L10" i="1" s="1"/>
  <c r="L9" i="1" a="1"/>
  <c r="L9" i="1" s="1"/>
  <c r="L8" i="1" a="1"/>
  <c r="L8" i="1" s="1"/>
  <c r="L7" i="1"/>
  <c r="L7" i="1" a="1"/>
  <c r="L6" i="1" a="1"/>
  <c r="L6" i="1" s="1"/>
  <c r="L5" i="1" a="1"/>
  <c r="L5" i="1" s="1"/>
  <c r="L4" i="1" a="1"/>
  <c r="L4" i="1" s="1"/>
  <c r="K5" i="1" a="1"/>
  <c r="K5" i="1" s="1"/>
  <c r="K6" i="1" a="1"/>
  <c r="K6" i="1"/>
  <c r="K7" i="1" a="1"/>
  <c r="K7" i="1"/>
  <c r="K8" i="1" a="1"/>
  <c r="K8" i="1" s="1"/>
  <c r="K9" i="1" a="1"/>
  <c r="K9" i="1" s="1"/>
  <c r="K10" i="1" a="1"/>
  <c r="K10" i="1"/>
  <c r="K11" i="1" a="1"/>
  <c r="K11" i="1" s="1"/>
  <c r="K12" i="1" a="1"/>
  <c r="K12" i="1" s="1"/>
  <c r="K13" i="1" a="1"/>
  <c r="K13" i="1" s="1"/>
  <c r="K14" i="1" a="1"/>
  <c r="K14" i="1" s="1"/>
  <c r="K4" i="1" a="1"/>
  <c r="K4" i="1" s="1"/>
  <c r="H29" i="1" l="1"/>
  <c r="J29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22" i="1" a="1"/>
  <c r="E22" i="1" s="1"/>
  <c r="H25" i="1" s="1"/>
  <c r="G4" i="1" a="1"/>
  <c r="G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4" i="1" a="1"/>
  <c r="F4" i="1" s="1"/>
  <c r="J25" i="1" l="1"/>
  <c r="I25" i="1"/>
  <c r="I29" i="1"/>
  <c r="H32" i="1"/>
  <c r="H24" i="1"/>
  <c r="H31" i="1"/>
  <c r="H23" i="1"/>
  <c r="H30" i="1"/>
  <c r="H27" i="1"/>
  <c r="H28" i="1"/>
  <c r="H26" i="1"/>
  <c r="H22" i="1"/>
  <c r="I22" i="1" l="1"/>
  <c r="J22" i="1"/>
  <c r="I26" i="1"/>
  <c r="J26" i="1"/>
  <c r="I30" i="1"/>
  <c r="J30" i="1"/>
  <c r="I23" i="1"/>
  <c r="J23" i="1"/>
  <c r="I31" i="1"/>
  <c r="J31" i="1"/>
  <c r="J24" i="1"/>
  <c r="I24" i="1"/>
  <c r="J32" i="1"/>
  <c r="I32" i="1"/>
  <c r="J28" i="1"/>
  <c r="I28" i="1"/>
  <c r="I27" i="1"/>
  <c r="J27" i="1"/>
</calcChain>
</file>

<file path=xl/sharedStrings.xml><?xml version="1.0" encoding="utf-8"?>
<sst xmlns="http://schemas.openxmlformats.org/spreadsheetml/2006/main" count="43" uniqueCount="22">
  <si>
    <t xml:space="preserve">ИНДЕКС(Откуда_тянем;НАИМЕНЬШИЙ(ЕСЛИ(Массив_объемов=Искомый_объем;СТРОКА(Откуда_тянем)-СТРОКА(Первая_ячейка_из_Откуда_тянем)+1);СЧЁТЕСЛИ(Массив_искомых_объемов_от_первой_ячейки_до_текущей;Искомый_объем))) </t>
  </si>
  <si>
    <t>Клиент</t>
  </si>
  <si>
    <t>йцук</t>
  </si>
  <si>
    <t>фыва</t>
  </si>
  <si>
    <t>ячсм</t>
  </si>
  <si>
    <t>енгш</t>
  </si>
  <si>
    <t>прол</t>
  </si>
  <si>
    <t>итьб</t>
  </si>
  <si>
    <t>укен</t>
  </si>
  <si>
    <t>вапр</t>
  </si>
  <si>
    <t>чсми</t>
  </si>
  <si>
    <t>ывап</t>
  </si>
  <si>
    <t>цуке</t>
  </si>
  <si>
    <t>Объём 1</t>
  </si>
  <si>
    <t>Объём 2</t>
  </si>
  <si>
    <t>Так получается:</t>
  </si>
  <si>
    <t>Так должно получиться:</t>
  </si>
  <si>
    <t>Ранг</t>
  </si>
  <si>
    <t>Сюда вставляю из Access</t>
  </si>
  <si>
    <t>Отсюда тащит thinc-cell</t>
  </si>
  <si>
    <t>№ п/п</t>
  </si>
  <si>
    <r>
      <t xml:space="preserve">Вариант предлагаемый </t>
    </r>
    <r>
      <rPr>
        <sz val="11"/>
        <color rgb="FF0070C0"/>
        <rFont val="Calibri"/>
        <family val="2"/>
        <charset val="204"/>
        <scheme val="minor"/>
      </rPr>
      <t>_Boroda_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</si>
</sst>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0" xfId="0" applyFont="1" applyFill="1" applyBorder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1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32"/>
  <sheetViews>
    <sheetView tabSelected="1" workbookViewId="0">
      <selection activeCell="J4" sqref="J4"/>
    </sheetView>
  </sheetViews>
  <sheetFormatPr defaultRowHeight="15" x14ac:dyDescent="0.25"/>
  <cols>
    <col min="8" max="8" width="9.5703125" bestFit="1" customWidth="1"/>
  </cols>
  <sheetData>
    <row r="1" spans="2:12" ht="18.75" x14ac:dyDescent="0.3">
      <c r="B1" s="2" t="s">
        <v>15</v>
      </c>
      <c r="F1" t="s">
        <v>21</v>
      </c>
    </row>
    <row r="2" spans="2:12" x14ac:dyDescent="0.25">
      <c r="F2" t="s">
        <v>0</v>
      </c>
    </row>
    <row r="3" spans="2:12" x14ac:dyDescent="0.25">
      <c r="B3" s="1" t="s">
        <v>1</v>
      </c>
      <c r="C3" s="1" t="s">
        <v>13</v>
      </c>
      <c r="D3" s="1" t="s">
        <v>14</v>
      </c>
      <c r="H3" s="6"/>
      <c r="I3" s="1" t="s">
        <v>20</v>
      </c>
      <c r="J3" s="1" t="s">
        <v>1</v>
      </c>
      <c r="K3" s="1" t="s">
        <v>13</v>
      </c>
      <c r="L3" s="1" t="s">
        <v>14</v>
      </c>
    </row>
    <row r="4" spans="2:12" x14ac:dyDescent="0.25">
      <c r="B4" t="s">
        <v>2</v>
      </c>
      <c r="C4">
        <v>4</v>
      </c>
      <c r="D4">
        <v>3213</v>
      </c>
      <c r="F4" s="4" t="str">
        <f t="array" ref="F4">INDEX($B$4:$B$14,SMALL(IF($C$4:$C$14=$C4,ROW($B$4:$B$14)-ROW($B$4)+1),COUNTIF($C$4:$C4,$C4)))</f>
        <v>йцук</v>
      </c>
      <c r="G4" s="4" t="str">
        <f t="array" ref="G4">INDEX($B$4:$B$14,SMALL(IF($C$4:$C$14=$C4,ROW($B$4:$B$14)-ROW($B$4)+1),COUNTIF($C$4:$C4,$C4)))</f>
        <v>йцук</v>
      </c>
      <c r="I4">
        <v>1</v>
      </c>
      <c r="J4" t="str">
        <f t="array" ref="J4">INDEX(B$4:B$14,MATCH(SMALL($C$4:$C$14+$D$4:$D$14/(MAX($D$4:$D$14)+1),$I4),$C$4:$C$14+$D$4:$D$14/(MAX($D$4:$D$14)+1),))</f>
        <v>цуке</v>
      </c>
      <c r="K4">
        <f t="array" ref="K4">INDEX(C$4:C$14,MATCH(SMALL($C$4:$C$14+$D$4:$D$14/(MAX($D$4:$D$14)+1),$I4),$C$4:$C$14+$D$4:$D$14/(MAX($D$4:$D$14)+1),))</f>
        <v>1</v>
      </c>
      <c r="L4">
        <f t="array" ref="L4">INDEX(D$4:D$14,MATCH(SMALL($C$4:$C$14+$D$4:$D$14/(MAX($D$4:$D$14)+1),$I4),$C$4:$C$14+$D$4:$D$14/(MAX($D$4:$D$14)+1),))</f>
        <v>759</v>
      </c>
    </row>
    <row r="5" spans="2:12" x14ac:dyDescent="0.25">
      <c r="B5" t="s">
        <v>3</v>
      </c>
      <c r="C5">
        <v>6</v>
      </c>
      <c r="D5">
        <v>46546</v>
      </c>
      <c r="F5" s="4" t="str">
        <f t="array" ref="F5">INDEX($B$4:$B$14,SMALL(IF($C$4:$C$14=$C5,ROW($B$4:$B$14)-ROW($B$4)+1),COUNTIF($C$4:$C5,$C5)))</f>
        <v>фыва</v>
      </c>
      <c r="G5" s="4"/>
      <c r="I5">
        <v>2</v>
      </c>
      <c r="J5" t="str">
        <f t="array" ref="J5">INDEX(B$4:B$14,MATCH(SMALL($C$4:$C$14+$D$4:$D$14/(MAX($D$4:$D$14)+1),$I5),$C$4:$C$14+$D$4:$D$14/(MAX($D$4:$D$14)+1),))</f>
        <v>вапр</v>
      </c>
      <c r="K5">
        <f t="array" ref="K5">INDEX(C$4:C$14,MATCH(SMALL($C$4:$C$14+$D$4:$D$14/(MAX($D$4:$D$14)+1),$I5),$C$4:$C$14+$D$4:$D$14/(MAX($D$4:$D$14)+1),))</f>
        <v>1</v>
      </c>
      <c r="L5">
        <f t="array" ref="L5">INDEX(D$4:D$14,MATCH(SMALL($C$4:$C$14+$D$4:$D$14/(MAX($D$4:$D$14)+1),$I5),$C$4:$C$14+$D$4:$D$14/(MAX($D$4:$D$14)+1),))</f>
        <v>917</v>
      </c>
    </row>
    <row r="6" spans="2:12" x14ac:dyDescent="0.25">
      <c r="B6" t="s">
        <v>4</v>
      </c>
      <c r="C6">
        <v>6</v>
      </c>
      <c r="D6">
        <v>65</v>
      </c>
      <c r="F6" s="4" t="str">
        <f t="array" ref="F6">INDEX($B$4:$B$14,SMALL(IF($C$4:$C$14=$C6,ROW($B$4:$B$14)-ROW($B$4)+1),COUNTIF($C$4:$C6,$C6)))</f>
        <v>ячсм</v>
      </c>
      <c r="G6" s="4"/>
      <c r="I6">
        <v>3</v>
      </c>
      <c r="J6" t="str">
        <f t="array" ref="J6">INDEX(B$4:B$14,MATCH(SMALL($C$4:$C$14+$D$4:$D$14/(MAX($D$4:$D$14)+1),$I6),$C$4:$C$14+$D$4:$D$14/(MAX($D$4:$D$14)+1),))</f>
        <v>укен</v>
      </c>
      <c r="K6">
        <f t="array" ref="K6">INDEX(C$4:C$14,MATCH(SMALL($C$4:$C$14+$D$4:$D$14/(MAX($D$4:$D$14)+1),$I6),$C$4:$C$14+$D$4:$D$14/(MAX($D$4:$D$14)+1),))</f>
        <v>4</v>
      </c>
      <c r="L6">
        <f t="array" ref="L6">INDEX(D$4:D$14,MATCH(SMALL($C$4:$C$14+$D$4:$D$14/(MAX($D$4:$D$14)+1),$I6),$C$4:$C$14+$D$4:$D$14/(MAX($D$4:$D$14)+1),))</f>
        <v>138</v>
      </c>
    </row>
    <row r="7" spans="2:12" x14ac:dyDescent="0.25">
      <c r="B7" t="s">
        <v>5</v>
      </c>
      <c r="C7">
        <v>5</v>
      </c>
      <c r="D7">
        <v>654646</v>
      </c>
      <c r="F7" s="4" t="str">
        <f t="array" ref="F7">INDEX($B$4:$B$14,SMALL(IF($C$4:$C$14=$C7,ROW($B$4:$B$14)-ROW($B$4)+1),COUNTIF($C$4:$C7,$C7)))</f>
        <v>енгш</v>
      </c>
      <c r="G7" s="4"/>
      <c r="I7">
        <v>4</v>
      </c>
      <c r="J7" t="str">
        <f t="array" ref="J7">INDEX(B$4:B$14,MATCH(SMALL($C$4:$C$14+$D$4:$D$14/(MAX($D$4:$D$14)+1),$I7),$C$4:$C$14+$D$4:$D$14/(MAX($D$4:$D$14)+1),))</f>
        <v>йцук</v>
      </c>
      <c r="K7">
        <f t="array" ref="K7">INDEX(C$4:C$14,MATCH(SMALL($C$4:$C$14+$D$4:$D$14/(MAX($D$4:$D$14)+1),$I7),$C$4:$C$14+$D$4:$D$14/(MAX($D$4:$D$14)+1),))</f>
        <v>4</v>
      </c>
      <c r="L7">
        <f t="array" ref="L7">INDEX(D$4:D$14,MATCH(SMALL($C$4:$C$14+$D$4:$D$14/(MAX($D$4:$D$14)+1),$I7),$C$4:$C$14+$D$4:$D$14/(MAX($D$4:$D$14)+1),))</f>
        <v>3213</v>
      </c>
    </row>
    <row r="8" spans="2:12" x14ac:dyDescent="0.25">
      <c r="B8" t="s">
        <v>6</v>
      </c>
      <c r="C8">
        <v>8</v>
      </c>
      <c r="D8">
        <v>164</v>
      </c>
      <c r="F8" s="4" t="str">
        <f t="array" ref="F8">INDEX($B$4:$B$14,SMALL(IF($C$4:$C$14=$C8,ROW($B$4:$B$14)-ROW($B$4)+1),COUNTIF($C$4:$C8,$C8)))</f>
        <v>прол</v>
      </c>
      <c r="G8" s="4"/>
      <c r="I8">
        <v>5</v>
      </c>
      <c r="J8" t="str">
        <f t="array" ref="J8">INDEX(B$4:B$14,MATCH(SMALL($C$4:$C$14+$D$4:$D$14/(MAX($D$4:$D$14)+1),$I8),$C$4:$C$14+$D$4:$D$14/(MAX($D$4:$D$14)+1),))</f>
        <v>ывап</v>
      </c>
      <c r="K8">
        <f t="array" ref="K8">INDEX(C$4:C$14,MATCH(SMALL($C$4:$C$14+$D$4:$D$14/(MAX($D$4:$D$14)+1),$I8),$C$4:$C$14+$D$4:$D$14/(MAX($D$4:$D$14)+1),))</f>
        <v>5</v>
      </c>
      <c r="L8">
        <f t="array" ref="L8">INDEX(D$4:D$14,MATCH(SMALL($C$4:$C$14+$D$4:$D$14/(MAX($D$4:$D$14)+1),$I8),$C$4:$C$14+$D$4:$D$14/(MAX($D$4:$D$14)+1),))</f>
        <v>357</v>
      </c>
    </row>
    <row r="9" spans="2:12" x14ac:dyDescent="0.25">
      <c r="B9" t="s">
        <v>7</v>
      </c>
      <c r="C9">
        <v>7</v>
      </c>
      <c r="D9">
        <v>6546</v>
      </c>
      <c r="F9" s="4" t="str">
        <f t="array" ref="F9">INDEX($B$4:$B$14,SMALL(IF($C$4:$C$14=$C9,ROW($B$4:$B$14)-ROW($B$4)+1),COUNTIF($C$4:$C9,$C9)))</f>
        <v>итьб</v>
      </c>
      <c r="G9" s="4"/>
      <c r="I9">
        <v>6</v>
      </c>
      <c r="J9" t="str">
        <f t="array" ref="J9">INDEX(B$4:B$14,MATCH(SMALL($C$4:$C$14+$D$4:$D$14/(MAX($D$4:$D$14)+1),$I9),$C$4:$C$14+$D$4:$D$14/(MAX($D$4:$D$14)+1),))</f>
        <v>енгш</v>
      </c>
      <c r="K9">
        <f t="array" ref="K9">INDEX(C$4:C$14,MATCH(SMALL($C$4:$C$14+$D$4:$D$14/(MAX($D$4:$D$14)+1),$I9),$C$4:$C$14+$D$4:$D$14/(MAX($D$4:$D$14)+1),))</f>
        <v>5</v>
      </c>
      <c r="L9">
        <f t="array" ref="L9">INDEX(D$4:D$14,MATCH(SMALL($C$4:$C$14+$D$4:$D$14/(MAX($D$4:$D$14)+1),$I9),$C$4:$C$14+$D$4:$D$14/(MAX($D$4:$D$14)+1),))</f>
        <v>654646</v>
      </c>
    </row>
    <row r="10" spans="2:12" x14ac:dyDescent="0.25">
      <c r="B10" t="s">
        <v>8</v>
      </c>
      <c r="C10">
        <v>4</v>
      </c>
      <c r="D10">
        <v>138</v>
      </c>
      <c r="F10" s="4" t="str">
        <f t="array" ref="F10">INDEX($B$4:$B$14,SMALL(IF($C$4:$C$14=$C10,ROW($B$4:$B$14)-ROW($B$4)+1),COUNTIF($C$4:$C10,$C10)))</f>
        <v>укен</v>
      </c>
      <c r="G10" s="4"/>
      <c r="I10">
        <v>7</v>
      </c>
      <c r="J10" t="str">
        <f t="array" ref="J10">INDEX(B$4:B$14,MATCH(SMALL($C$4:$C$14+$D$4:$D$14/(MAX($D$4:$D$14)+1),$I10),$C$4:$C$14+$D$4:$D$14/(MAX($D$4:$D$14)+1),))</f>
        <v>ячсм</v>
      </c>
      <c r="K10">
        <f t="array" ref="K10">INDEX(C$4:C$14,MATCH(SMALL($C$4:$C$14+$D$4:$D$14/(MAX($D$4:$D$14)+1),$I10),$C$4:$C$14+$D$4:$D$14/(MAX($D$4:$D$14)+1),))</f>
        <v>6</v>
      </c>
      <c r="L10">
        <f t="array" ref="L10">INDEX(D$4:D$14,MATCH(SMALL($C$4:$C$14+$D$4:$D$14/(MAX($D$4:$D$14)+1),$I10),$C$4:$C$14+$D$4:$D$14/(MAX($D$4:$D$14)+1),))</f>
        <v>65</v>
      </c>
    </row>
    <row r="11" spans="2:12" x14ac:dyDescent="0.25">
      <c r="B11" t="s">
        <v>9</v>
      </c>
      <c r="C11">
        <v>1</v>
      </c>
      <c r="D11">
        <v>917</v>
      </c>
      <c r="F11" s="4" t="str">
        <f t="array" ref="F11">INDEX($B$4:$B$14,SMALL(IF($C$4:$C$14=$C11,ROW($B$4:$B$14)-ROW($B$4)+1),COUNTIF($C$4:$C11,$C11)))</f>
        <v>вапр</v>
      </c>
      <c r="G11" s="4"/>
      <c r="I11">
        <v>8</v>
      </c>
      <c r="J11" t="str">
        <f t="array" ref="J11">INDEX(B$4:B$14,MATCH(SMALL($C$4:$C$14+$D$4:$D$14/(MAX($D$4:$D$14)+1),$I11),$C$4:$C$14+$D$4:$D$14/(MAX($D$4:$D$14)+1),))</f>
        <v>фыва</v>
      </c>
      <c r="K11">
        <f t="array" ref="K11">INDEX(C$4:C$14,MATCH(SMALL($C$4:$C$14+$D$4:$D$14/(MAX($D$4:$D$14)+1),$I11),$C$4:$C$14+$D$4:$D$14/(MAX($D$4:$D$14)+1),))</f>
        <v>6</v>
      </c>
      <c r="L11">
        <f t="array" ref="L11">INDEX(D$4:D$14,MATCH(SMALL($C$4:$C$14+$D$4:$D$14/(MAX($D$4:$D$14)+1),$I11),$C$4:$C$14+$D$4:$D$14/(MAX($D$4:$D$14)+1),))</f>
        <v>46546</v>
      </c>
    </row>
    <row r="12" spans="2:12" x14ac:dyDescent="0.25">
      <c r="B12" t="s">
        <v>11</v>
      </c>
      <c r="C12">
        <v>5</v>
      </c>
      <c r="D12">
        <v>357</v>
      </c>
      <c r="F12" s="4" t="str">
        <f t="array" ref="F12">INDEX($B$4:$B$14,SMALL(IF($C$4:$C$14=$C12,ROW($B$4:$B$14)-ROW($B$4)+1),COUNTIF($C$4:$C12,$C12)))</f>
        <v>ывап</v>
      </c>
      <c r="G12" s="4"/>
      <c r="I12">
        <v>9</v>
      </c>
      <c r="J12" t="str">
        <f t="array" ref="J12">INDEX(B$4:B$14,MATCH(SMALL($C$4:$C$14+$D$4:$D$14/(MAX($D$4:$D$14)+1),$I12),$C$4:$C$14+$D$4:$D$14/(MAX($D$4:$D$14)+1),))</f>
        <v>итьб</v>
      </c>
      <c r="K12">
        <f t="array" ref="K12">INDEX(C$4:C$14,MATCH(SMALL($C$4:$C$14+$D$4:$D$14/(MAX($D$4:$D$14)+1),$I12),$C$4:$C$14+$D$4:$D$14/(MAX($D$4:$D$14)+1),))</f>
        <v>7</v>
      </c>
      <c r="L12">
        <f t="array" ref="L12">INDEX(D$4:D$14,MATCH(SMALL($C$4:$C$14+$D$4:$D$14/(MAX($D$4:$D$14)+1),$I12),$C$4:$C$14+$D$4:$D$14/(MAX($D$4:$D$14)+1),))</f>
        <v>6546</v>
      </c>
    </row>
    <row r="13" spans="2:12" x14ac:dyDescent="0.25">
      <c r="B13" t="s">
        <v>10</v>
      </c>
      <c r="C13">
        <v>9</v>
      </c>
      <c r="D13">
        <v>159</v>
      </c>
      <c r="F13" s="4" t="str">
        <f t="array" ref="F13">INDEX($B$4:$B$14,SMALL(IF($C$4:$C$14=$C13,ROW($B$4:$B$14)-ROW($B$4)+1),COUNTIF($C$4:$C13,$C13)))</f>
        <v>чсми</v>
      </c>
      <c r="G13" s="4"/>
      <c r="I13">
        <v>10</v>
      </c>
      <c r="J13" t="str">
        <f t="array" ref="J13">INDEX(B$4:B$14,MATCH(SMALL($C$4:$C$14+$D$4:$D$14/(MAX($D$4:$D$14)+1),$I13),$C$4:$C$14+$D$4:$D$14/(MAX($D$4:$D$14)+1),))</f>
        <v>прол</v>
      </c>
      <c r="K13">
        <f t="array" ref="K13">INDEX(C$4:C$14,MATCH(SMALL($C$4:$C$14+$D$4:$D$14/(MAX($D$4:$D$14)+1),$I13),$C$4:$C$14+$D$4:$D$14/(MAX($D$4:$D$14)+1),))</f>
        <v>8</v>
      </c>
      <c r="L13">
        <f t="array" ref="L13">INDEX(D$4:D$14,MATCH(SMALL($C$4:$C$14+$D$4:$D$14/(MAX($D$4:$D$14)+1),$I13),$C$4:$C$14+$D$4:$D$14/(MAX($D$4:$D$14)+1),))</f>
        <v>164</v>
      </c>
    </row>
    <row r="14" spans="2:12" x14ac:dyDescent="0.25">
      <c r="B14" t="s">
        <v>12</v>
      </c>
      <c r="C14">
        <v>1</v>
      </c>
      <c r="D14">
        <v>759</v>
      </c>
      <c r="F14" s="4" t="str">
        <f t="array" ref="F14">INDEX($B$4:$B$14,SMALL(IF($C$4:$C$14=$C14,ROW($B$4:$B$14)-ROW($B$4)+1),COUNTIF($C$4:$C14,$C14)))</f>
        <v>цуке</v>
      </c>
      <c r="G14" s="4"/>
      <c r="I14">
        <v>11</v>
      </c>
      <c r="J14" t="str">
        <f t="array" ref="J14">INDEX(B$4:B$14,MATCH(SMALL($C$4:$C$14+$D$4:$D$14/(MAX($D$4:$D$14)+1),$I14),$C$4:$C$14+$D$4:$D$14/(MAX($D$4:$D$14)+1),))</f>
        <v>чсми</v>
      </c>
      <c r="K14">
        <f t="array" ref="K14">INDEX(C$4:C$14,MATCH(SMALL($C$4:$C$14+$D$4:$D$14/(MAX($D$4:$D$14)+1),$I14),$C$4:$C$14+$D$4:$D$14/(MAX($D$4:$D$14)+1),))</f>
        <v>9</v>
      </c>
      <c r="L14">
        <f t="array" ref="L14">INDEX(D$4:D$14,MATCH(SMALL($C$4:$C$14+$D$4:$D$14/(MAX($D$4:$D$14)+1),$I14),$C$4:$C$14+$D$4:$D$14/(MAX($D$4:$D$14)+1),))</f>
        <v>159</v>
      </c>
    </row>
    <row r="18" spans="2:10" ht="18.75" x14ac:dyDescent="0.3">
      <c r="B18" s="2" t="s">
        <v>16</v>
      </c>
    </row>
    <row r="20" spans="2:10" x14ac:dyDescent="0.25">
      <c r="B20" s="5" t="s">
        <v>18</v>
      </c>
      <c r="C20" s="5"/>
      <c r="D20" s="5"/>
      <c r="E20" s="5"/>
      <c r="G20" s="5" t="s">
        <v>19</v>
      </c>
      <c r="H20" s="5"/>
      <c r="I20" s="5"/>
      <c r="J20" s="5"/>
    </row>
    <row r="21" spans="2:10" x14ac:dyDescent="0.25">
      <c r="B21" s="1" t="s">
        <v>1</v>
      </c>
      <c r="C21" s="1" t="s">
        <v>13</v>
      </c>
      <c r="D21" s="1" t="s">
        <v>14</v>
      </c>
      <c r="E21" s="1" t="s">
        <v>17</v>
      </c>
      <c r="G21" s="1" t="s">
        <v>20</v>
      </c>
      <c r="H21" s="1" t="s">
        <v>1</v>
      </c>
      <c r="I21" s="1" t="s">
        <v>13</v>
      </c>
      <c r="J21" s="1" t="s">
        <v>14</v>
      </c>
    </row>
    <row r="22" spans="2:10" x14ac:dyDescent="0.25">
      <c r="B22" t="s">
        <v>2</v>
      </c>
      <c r="C22">
        <v>4</v>
      </c>
      <c r="D22">
        <v>3213</v>
      </c>
      <c r="E22" s="3">
        <f t="array" ref="E22">IF(SUM(--(C22=$C$22:$C$32))&gt;1,RANK(C22,$C$22:$C$32,1)+SUMPRODUCT(--(D22&gt;IF((--(C22=$C$22:$C$32)),$D$22:$D$32,0)),(--(0&lt;&gt;IF(--(C22=$C$22:$C$32),$D$22:$D$32,0)))),RANK(C22,$C$22:$C$32,1))</f>
        <v>4</v>
      </c>
      <c r="G22">
        <v>1</v>
      </c>
      <c r="H22" t="str">
        <f>INDEX($B$22:$B$32,MATCH($G22,$E$22:$E$32,0))</f>
        <v>цуке</v>
      </c>
      <c r="I22">
        <f>INDEX(C$22:C$32,MATCH($H22,$B$22:$B$32,0))</f>
        <v>1</v>
      </c>
      <c r="J22">
        <f>INDEX(D$22:D$32,MATCH($H22,$B$22:$B$32,0))</f>
        <v>759</v>
      </c>
    </row>
    <row r="23" spans="2:10" x14ac:dyDescent="0.25">
      <c r="B23" t="s">
        <v>3</v>
      </c>
      <c r="C23">
        <v>6</v>
      </c>
      <c r="D23">
        <v>46546</v>
      </c>
      <c r="E23" s="3">
        <f t="array" ref="E23">IF(SUM(--(C23=$C$22:$C$32))&gt;1,RANK(C23,$C$22:$C$32,1)+SUMPRODUCT(--(D23&gt;IF((--(C23=$C$22:$C$32)),$D$22:$D$32,0)),(--(0&lt;&gt;IF(--(C23=$C$22:$C$32),$D$22:$D$32,0)))),RANK(C23,$C$22:$C$32,1))</f>
        <v>8</v>
      </c>
      <c r="G23">
        <v>2</v>
      </c>
      <c r="H23" t="str">
        <f t="shared" ref="H23:H32" si="0">INDEX($B$22:$B$32,MATCH($G23,$E$22:$E$32,0))</f>
        <v>вапр</v>
      </c>
      <c r="I23">
        <f t="shared" ref="I23:I32" si="1">INDEX(C$22:C$32,MATCH($H23,$B$22:$B$32,0))</f>
        <v>1</v>
      </c>
      <c r="J23">
        <f t="shared" ref="J23:J32" si="2">INDEX(D$22:D$32,MATCH($H23,$B$22:$B$32,0))</f>
        <v>917</v>
      </c>
    </row>
    <row r="24" spans="2:10" x14ac:dyDescent="0.25">
      <c r="B24" t="s">
        <v>4</v>
      </c>
      <c r="C24">
        <v>6</v>
      </c>
      <c r="D24">
        <v>65</v>
      </c>
      <c r="E24" s="3">
        <f t="array" ref="E24">IF(SUM(--(C24=$C$22:$C$32))&gt;1,RANK(C24,$C$22:$C$32,1)+SUMPRODUCT(--(D24&gt;IF((--(C24=$C$22:$C$32)),$D$22:$D$32,0)),(--(0&lt;&gt;IF(--(C24=$C$22:$C$32),$D$22:$D$32,0)))),RANK(C24,$C$22:$C$32,1))</f>
        <v>7</v>
      </c>
      <c r="G24">
        <v>3</v>
      </c>
      <c r="H24" t="str">
        <f t="shared" si="0"/>
        <v>укен</v>
      </c>
      <c r="I24">
        <f t="shared" si="1"/>
        <v>4</v>
      </c>
      <c r="J24">
        <f t="shared" si="2"/>
        <v>138</v>
      </c>
    </row>
    <row r="25" spans="2:10" x14ac:dyDescent="0.25">
      <c r="B25" t="s">
        <v>5</v>
      </c>
      <c r="C25">
        <v>5</v>
      </c>
      <c r="D25">
        <v>654646</v>
      </c>
      <c r="E25" s="3">
        <f t="array" ref="E25">IF(SUM(--(C25=$C$22:$C$32))&gt;1,RANK(C25,$C$22:$C$32,1)+SUMPRODUCT(--(D25&gt;IF((--(C25=$C$22:$C$32)),$D$22:$D$32,0)),(--(0&lt;&gt;IF(--(C25=$C$22:$C$32),$D$22:$D$32,0)))),RANK(C25,$C$22:$C$32,1))</f>
        <v>6</v>
      </c>
      <c r="G25">
        <v>4</v>
      </c>
      <c r="H25" t="str">
        <f t="shared" si="0"/>
        <v>йцук</v>
      </c>
      <c r="I25">
        <f t="shared" si="1"/>
        <v>4</v>
      </c>
      <c r="J25">
        <f t="shared" si="2"/>
        <v>3213</v>
      </c>
    </row>
    <row r="26" spans="2:10" x14ac:dyDescent="0.25">
      <c r="B26" t="s">
        <v>6</v>
      </c>
      <c r="C26">
        <v>8</v>
      </c>
      <c r="D26">
        <v>164</v>
      </c>
      <c r="E26" s="3">
        <f t="array" ref="E26">IF(SUM(--(C26=$C$22:$C$32))&gt;1,RANK(C26,$C$22:$C$32,1)+SUMPRODUCT(--(D26&gt;IF((--(C26=$C$22:$C$32)),$D$22:$D$32,0)),(--(0&lt;&gt;IF(--(C26=$C$22:$C$32),$D$22:$D$32,0)))),RANK(C26,$C$22:$C$32,1))</f>
        <v>10</v>
      </c>
      <c r="G26">
        <v>5</v>
      </c>
      <c r="H26" t="str">
        <f t="shared" si="0"/>
        <v>ывап</v>
      </c>
      <c r="I26">
        <f t="shared" si="1"/>
        <v>5</v>
      </c>
      <c r="J26">
        <f t="shared" si="2"/>
        <v>357</v>
      </c>
    </row>
    <row r="27" spans="2:10" x14ac:dyDescent="0.25">
      <c r="B27" t="s">
        <v>7</v>
      </c>
      <c r="C27">
        <v>7</v>
      </c>
      <c r="D27">
        <v>6546</v>
      </c>
      <c r="E27" s="3">
        <f t="array" ref="E27">IF(SUM(--(C27=$C$22:$C$32))&gt;1,RANK(C27,$C$22:$C$32,1)+SUMPRODUCT(--(D27&gt;IF((--(C27=$C$22:$C$32)),$D$22:$D$32,0)),(--(0&lt;&gt;IF(--(C27=$C$22:$C$32),$D$22:$D$32,0)))),RANK(C27,$C$22:$C$32,1))</f>
        <v>9</v>
      </c>
      <c r="G27">
        <v>6</v>
      </c>
      <c r="H27" t="str">
        <f t="shared" si="0"/>
        <v>енгш</v>
      </c>
      <c r="I27">
        <f t="shared" si="1"/>
        <v>5</v>
      </c>
      <c r="J27">
        <f t="shared" si="2"/>
        <v>654646</v>
      </c>
    </row>
    <row r="28" spans="2:10" x14ac:dyDescent="0.25">
      <c r="B28" t="s">
        <v>8</v>
      </c>
      <c r="C28">
        <v>4</v>
      </c>
      <c r="D28">
        <v>138</v>
      </c>
      <c r="E28" s="3">
        <f t="array" ref="E28">IF(SUM(--(C28=$C$22:$C$32))&gt;1,RANK(C28,$C$22:$C$32,1)+SUMPRODUCT(--(D28&gt;IF((--(C28=$C$22:$C$32)),$D$22:$D$32,0)),(--(0&lt;&gt;IF(--(C28=$C$22:$C$32),$D$22:$D$32,0)))),RANK(C28,$C$22:$C$32,1))</f>
        <v>3</v>
      </c>
      <c r="G28">
        <v>7</v>
      </c>
      <c r="H28" t="str">
        <f t="shared" si="0"/>
        <v>ячсм</v>
      </c>
      <c r="I28">
        <f t="shared" si="1"/>
        <v>6</v>
      </c>
      <c r="J28">
        <f t="shared" si="2"/>
        <v>65</v>
      </c>
    </row>
    <row r="29" spans="2:10" x14ac:dyDescent="0.25">
      <c r="B29" t="s">
        <v>9</v>
      </c>
      <c r="C29">
        <v>1</v>
      </c>
      <c r="D29">
        <v>917</v>
      </c>
      <c r="E29" s="3">
        <f t="array" ref="E29">IF(SUM(--(C29=$C$22:$C$32))&gt;1,RANK(C29,$C$22:$C$32,1)+SUMPRODUCT(--(D29&gt;IF((--(C29=$C$22:$C$32)),$D$22:$D$32,0)),(--(0&lt;&gt;IF(--(C29=$C$22:$C$32),$D$22:$D$32,0)))),RANK(C29,$C$22:$C$32,1))</f>
        <v>2</v>
      </c>
      <c r="G29">
        <v>8</v>
      </c>
      <c r="H29" t="str">
        <f t="shared" si="0"/>
        <v>фыва</v>
      </c>
      <c r="I29">
        <f t="shared" si="1"/>
        <v>6</v>
      </c>
      <c r="J29">
        <f t="shared" si="2"/>
        <v>46546</v>
      </c>
    </row>
    <row r="30" spans="2:10" x14ac:dyDescent="0.25">
      <c r="B30" t="s">
        <v>11</v>
      </c>
      <c r="C30">
        <v>5</v>
      </c>
      <c r="D30">
        <v>357</v>
      </c>
      <c r="E30" s="3">
        <f t="array" ref="E30">IF(SUM(--(C30=$C$22:$C$32))&gt;1,RANK(C30,$C$22:$C$32,1)+SUMPRODUCT(--(D30&gt;IF((--(C30=$C$22:$C$32)),$D$22:$D$32,0)),(--(0&lt;&gt;IF(--(C30=$C$22:$C$32),$D$22:$D$32,0)))),RANK(C30,$C$22:$C$32,1))</f>
        <v>5</v>
      </c>
      <c r="G30">
        <v>9</v>
      </c>
      <c r="H30" t="str">
        <f t="shared" si="0"/>
        <v>итьб</v>
      </c>
      <c r="I30">
        <f t="shared" si="1"/>
        <v>7</v>
      </c>
      <c r="J30">
        <f t="shared" si="2"/>
        <v>6546</v>
      </c>
    </row>
    <row r="31" spans="2:10" x14ac:dyDescent="0.25">
      <c r="B31" t="s">
        <v>10</v>
      </c>
      <c r="C31">
        <v>9</v>
      </c>
      <c r="D31">
        <v>159</v>
      </c>
      <c r="E31" s="3">
        <f t="array" ref="E31">IF(SUM(--(C31=$C$22:$C$32))&gt;1,RANK(C31,$C$22:$C$32,1)+SUMPRODUCT(--(D31&gt;IF((--(C31=$C$22:$C$32)),$D$22:$D$32,0)),(--(0&lt;&gt;IF(--(C31=$C$22:$C$32),$D$22:$D$32,0)))),RANK(C31,$C$22:$C$32,1))</f>
        <v>11</v>
      </c>
      <c r="G31">
        <v>10</v>
      </c>
      <c r="H31" t="str">
        <f t="shared" si="0"/>
        <v>прол</v>
      </c>
      <c r="I31">
        <f t="shared" si="1"/>
        <v>8</v>
      </c>
      <c r="J31">
        <f t="shared" si="2"/>
        <v>164</v>
      </c>
    </row>
    <row r="32" spans="2:10" x14ac:dyDescent="0.25">
      <c r="B32" t="s">
        <v>12</v>
      </c>
      <c r="C32">
        <v>1</v>
      </c>
      <c r="D32">
        <v>759</v>
      </c>
      <c r="E32" s="3">
        <f t="array" ref="E32">IF(SUM(--(C32=$C$22:$C$32))&gt;1,RANK(C32,$C$22:$C$32,1)+SUMPRODUCT(--(D32&gt;IF((--(C32=$C$22:$C$32)),$D$22:$D$32,0)),(--(0&lt;&gt;IF(--(C32=$C$22:$C$32),$D$22:$D$32,0)))),RANK(C32,$C$22:$C$32,1))</f>
        <v>1</v>
      </c>
      <c r="G32">
        <v>11</v>
      </c>
      <c r="H32" t="str">
        <f t="shared" si="0"/>
        <v>чсми</v>
      </c>
      <c r="I32">
        <f t="shared" si="1"/>
        <v>9</v>
      </c>
      <c r="J32">
        <f t="shared" si="2"/>
        <v>159</v>
      </c>
    </row>
  </sheetData>
  <mergeCells count="2">
    <mergeCell ref="B20:E20"/>
    <mergeCell ref="G20: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Трыкин Николай Александрович</dc:creator>
  <cp:lastModifiedBy>_Boroda_</cp:lastModifiedBy>
  <dcterms:created xsi:type="dcterms:W3CDTF">2014-02-05T05:23:50Z</dcterms:created>
  <dcterms:modified xsi:type="dcterms:W3CDTF">2014-02-05T07:51:34Z</dcterms:modified>
</cp:coreProperties>
</file>