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 activeTab="1"/>
    <workbookView xWindow="480" yWindow="495" windowWidth="19875" windowHeight="7650" activeTab="3"/>
    <workbookView xWindow="720" yWindow="780" windowWidth="19635" windowHeight="7365" activeTab="1"/>
    <workbookView xWindow="960" yWindow="1065" windowWidth="19395" windowHeight="7080" activeTab="1"/>
    <workbookView xWindow="1200" yWindow="1350" windowWidth="19155" windowHeight="6795" activeTab="1"/>
  </bookViews>
  <sheets>
    <sheet name="Наряд - Путевка" sheetId="1" r:id="rId1"/>
    <sheet name="График выходов" sheetId="2" r:id="rId2"/>
    <sheet name="График ИТР" sheetId="3" r:id="rId3"/>
    <sheet name="Лист2" sheetId="4" r:id="rId4"/>
  </sheets>
  <calcPr calcId="144525"/>
</workbook>
</file>

<file path=xl/calcChain.xml><?xml version="1.0" encoding="utf-8"?>
<calcChain xmlns="http://schemas.openxmlformats.org/spreadsheetml/2006/main">
  <c r="C5" i="1" l="1"/>
  <c r="C6" i="1"/>
  <c r="A3" i="4"/>
  <c r="A2" i="4"/>
  <c r="C4" i="1" s="1"/>
  <c r="A4" i="4"/>
  <c r="A5" i="4"/>
  <c r="C7" i="1" s="1"/>
  <c r="A6" i="4"/>
  <c r="A7" i="4"/>
  <c r="A8" i="4"/>
  <c r="A9" i="4"/>
  <c r="C11" i="1" s="1"/>
  <c r="A10" i="4"/>
  <c r="A11" i="4"/>
  <c r="C13" i="1" s="1"/>
  <c r="A12" i="4"/>
  <c r="A13" i="4"/>
  <c r="C15" i="1" s="1"/>
  <c r="A14" i="4"/>
  <c r="A15" i="4"/>
  <c r="A16" i="4"/>
  <c r="A17" i="4"/>
  <c r="C19" i="1" s="1"/>
  <c r="A18" i="4"/>
  <c r="A19" i="4"/>
  <c r="C21" i="1" s="1"/>
  <c r="A20" i="4"/>
  <c r="A21" i="4"/>
  <c r="C23" i="1" s="1"/>
  <c r="A22" i="4"/>
  <c r="A23" i="4"/>
  <c r="C25" i="1" s="1"/>
  <c r="A24" i="4"/>
  <c r="A25" i="4"/>
  <c r="C27" i="1" s="1"/>
  <c r="A26" i="4"/>
  <c r="A27" i="4"/>
  <c r="H29" i="1" s="1"/>
  <c r="A28" i="4"/>
  <c r="A29" i="4"/>
  <c r="H31" i="1" s="1"/>
  <c r="C9" i="1"/>
  <c r="C17" i="1"/>
  <c r="A30" i="4"/>
  <c r="C32" i="1" s="1"/>
  <c r="A31" i="4"/>
  <c r="A32" i="4"/>
  <c r="A33" i="4"/>
  <c r="A34" i="4"/>
  <c r="C28" i="1"/>
  <c r="AK98" i="2"/>
  <c r="AL98" i="2"/>
  <c r="AM98" i="2"/>
  <c r="AN98" i="2"/>
  <c r="AO98" i="2"/>
  <c r="AK5" i="2"/>
  <c r="AL5" i="2"/>
  <c r="AM5" i="2"/>
  <c r="AN5" i="2"/>
  <c r="AO5" i="2"/>
  <c r="AK6" i="2"/>
  <c r="AL6" i="2"/>
  <c r="AM6" i="2"/>
  <c r="AN6" i="2"/>
  <c r="AO6" i="2"/>
  <c r="AK8" i="2"/>
  <c r="AL8" i="2"/>
  <c r="AM8" i="2"/>
  <c r="AN8" i="2"/>
  <c r="AO8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85" i="2"/>
  <c r="AO86" i="2"/>
  <c r="AO87" i="2"/>
  <c r="AO88" i="2"/>
  <c r="AO89" i="2"/>
  <c r="AO90" i="2"/>
  <c r="AO91" i="2"/>
  <c r="AO92" i="2"/>
  <c r="AO93" i="2"/>
  <c r="AO94" i="2"/>
  <c r="AO95" i="2"/>
  <c r="AO96" i="2"/>
  <c r="AO97" i="2"/>
  <c r="AO7" i="2"/>
  <c r="AO9" i="2"/>
  <c r="AO10" i="2"/>
  <c r="AO11" i="2"/>
  <c r="AO12" i="2"/>
  <c r="AO13" i="2"/>
  <c r="AO14" i="2"/>
  <c r="AL7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76" i="2"/>
  <c r="AL77" i="2"/>
  <c r="AL78" i="2"/>
  <c r="AL79" i="2"/>
  <c r="AL80" i="2"/>
  <c r="AL81" i="2"/>
  <c r="AL82" i="2"/>
  <c r="AL83" i="2"/>
  <c r="AL84" i="2"/>
  <c r="AL85" i="2"/>
  <c r="AL86" i="2"/>
  <c r="AL87" i="2"/>
  <c r="AL88" i="2"/>
  <c r="AL89" i="2"/>
  <c r="AL90" i="2"/>
  <c r="AL91" i="2"/>
  <c r="AL92" i="2"/>
  <c r="AL93" i="2"/>
  <c r="AL94" i="2"/>
  <c r="AL95" i="2"/>
  <c r="AL96" i="2"/>
  <c r="AL97" i="2"/>
  <c r="AN7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N63" i="2"/>
  <c r="AN64" i="2"/>
  <c r="AN65" i="2"/>
  <c r="AN66" i="2"/>
  <c r="AN67" i="2"/>
  <c r="AN68" i="2"/>
  <c r="AN69" i="2"/>
  <c r="AN70" i="2"/>
  <c r="AN71" i="2"/>
  <c r="AN72" i="2"/>
  <c r="AN73" i="2"/>
  <c r="AN74" i="2"/>
  <c r="AN75" i="2"/>
  <c r="AN76" i="2"/>
  <c r="AN77" i="2"/>
  <c r="AN78" i="2"/>
  <c r="AN79" i="2"/>
  <c r="AN80" i="2"/>
  <c r="AN81" i="2"/>
  <c r="AN82" i="2"/>
  <c r="AN83" i="2"/>
  <c r="AN84" i="2"/>
  <c r="AN85" i="2"/>
  <c r="AN86" i="2"/>
  <c r="AN87" i="2"/>
  <c r="AN88" i="2"/>
  <c r="AN89" i="2"/>
  <c r="AN90" i="2"/>
  <c r="AN91" i="2"/>
  <c r="AN92" i="2"/>
  <c r="AN93" i="2"/>
  <c r="AN94" i="2"/>
  <c r="AN95" i="2"/>
  <c r="AN96" i="2"/>
  <c r="AN97" i="2"/>
  <c r="AM7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52" i="2"/>
  <c r="AM53" i="2"/>
  <c r="AM54" i="2"/>
  <c r="AM55" i="2"/>
  <c r="AM56" i="2"/>
  <c r="AM57" i="2"/>
  <c r="AM58" i="2"/>
  <c r="AM59" i="2"/>
  <c r="AM60" i="2"/>
  <c r="AM61" i="2"/>
  <c r="AM62" i="2"/>
  <c r="AM63" i="2"/>
  <c r="AM64" i="2"/>
  <c r="AM65" i="2"/>
  <c r="AM66" i="2"/>
  <c r="AM67" i="2"/>
  <c r="AM68" i="2"/>
  <c r="AM69" i="2"/>
  <c r="AM70" i="2"/>
  <c r="AM71" i="2"/>
  <c r="AM72" i="2"/>
  <c r="AM73" i="2"/>
  <c r="AM74" i="2"/>
  <c r="AM75" i="2"/>
  <c r="AM76" i="2"/>
  <c r="AM77" i="2"/>
  <c r="AM78" i="2"/>
  <c r="AM79" i="2"/>
  <c r="AM80" i="2"/>
  <c r="AM81" i="2"/>
  <c r="AM82" i="2"/>
  <c r="AM83" i="2"/>
  <c r="AM84" i="2"/>
  <c r="AM85" i="2"/>
  <c r="AM86" i="2"/>
  <c r="AM87" i="2"/>
  <c r="AM88" i="2"/>
  <c r="AM89" i="2"/>
  <c r="AM90" i="2"/>
  <c r="AM91" i="2"/>
  <c r="AM92" i="2"/>
  <c r="AM93" i="2"/>
  <c r="AM94" i="2"/>
  <c r="AM95" i="2"/>
  <c r="AM96" i="2"/>
  <c r="AM97" i="2"/>
  <c r="AD64" i="1"/>
  <c r="AE64" i="1"/>
  <c r="AD59" i="1"/>
  <c r="C30" i="1"/>
  <c r="H5" i="1"/>
  <c r="C8" i="1"/>
  <c r="C10" i="1"/>
  <c r="C12" i="1"/>
  <c r="C14" i="1"/>
  <c r="C16" i="1"/>
  <c r="C18" i="1"/>
  <c r="C20" i="1"/>
  <c r="C22" i="1"/>
  <c r="C24" i="1"/>
  <c r="C26" i="1"/>
  <c r="H4" i="1" l="1"/>
  <c r="H32" i="1"/>
  <c r="C29" i="1"/>
  <c r="H6" i="1"/>
  <c r="H8" i="1"/>
  <c r="H17" i="1"/>
  <c r="H15" i="1"/>
  <c r="H13" i="1"/>
  <c r="H11" i="1"/>
  <c r="H9" i="1"/>
  <c r="H7" i="1"/>
  <c r="H16" i="1"/>
  <c r="H14" i="1"/>
  <c r="H12" i="1"/>
  <c r="H10" i="1"/>
  <c r="AD61" i="1"/>
  <c r="C31" i="1"/>
  <c r="H30" i="1"/>
  <c r="H28" i="1"/>
  <c r="H26" i="1"/>
  <c r="H24" i="1"/>
  <c r="H22" i="1"/>
  <c r="H20" i="1"/>
  <c r="H18" i="1"/>
  <c r="H27" i="1"/>
  <c r="H25" i="1"/>
  <c r="H23" i="1"/>
  <c r="H21" i="1"/>
  <c r="H19" i="1"/>
  <c r="AD62" i="1" l="1"/>
  <c r="AD63" i="1" s="1"/>
  <c r="AK9" i="2" l="1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43" i="2"/>
  <c r="AK44" i="2"/>
  <c r="AK45" i="2"/>
  <c r="AK46" i="2"/>
  <c r="AK47" i="2"/>
  <c r="AK48" i="2"/>
  <c r="AK49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AK81" i="2"/>
  <c r="AK82" i="2"/>
  <c r="AK83" i="2"/>
  <c r="AK84" i="2"/>
  <c r="AK85" i="2"/>
  <c r="AK86" i="2"/>
  <c r="AK87" i="2"/>
  <c r="AK88" i="2"/>
  <c r="AK89" i="2"/>
  <c r="AK90" i="2"/>
  <c r="AK91" i="2"/>
  <c r="AK92" i="2"/>
  <c r="AK93" i="2"/>
  <c r="AK94" i="2"/>
  <c r="AK95" i="2"/>
  <c r="AK96" i="2"/>
  <c r="AK97" i="2"/>
  <c r="AK7" i="2"/>
</calcChain>
</file>

<file path=xl/sharedStrings.xml><?xml version="1.0" encoding="utf-8"?>
<sst xmlns="http://schemas.openxmlformats.org/spreadsheetml/2006/main" count="449" uniqueCount="216">
  <si>
    <t>код по ОтКУД</t>
  </si>
  <si>
    <t>Объединение</t>
  </si>
  <si>
    <t>Шахта</t>
  </si>
  <si>
    <t>Участок</t>
  </si>
  <si>
    <t>Дата</t>
  </si>
  <si>
    <t>Смена</t>
  </si>
  <si>
    <t>Добропольеуголь</t>
  </si>
  <si>
    <t>Алмазная</t>
  </si>
  <si>
    <t>Водоотлив</t>
  </si>
  <si>
    <t>Начальник смены</t>
  </si>
  <si>
    <t>Отчет утверждаю</t>
  </si>
  <si>
    <t>Место замера</t>
  </si>
  <si>
    <t>Время</t>
  </si>
  <si>
    <t>Результат</t>
  </si>
  <si>
    <t>Результаты замеров газа</t>
  </si>
  <si>
    <t>Ф.И.О</t>
  </si>
  <si>
    <t>Инструктаж</t>
  </si>
  <si>
    <t>Карты риска</t>
  </si>
  <si>
    <t>С участком ВТБ</t>
  </si>
  <si>
    <t>Согласованно:</t>
  </si>
  <si>
    <t>Утверждаю:</t>
  </si>
  <si>
    <t>Нач. смены</t>
  </si>
  <si>
    <r>
      <t xml:space="preserve"> </t>
    </r>
    <r>
      <rPr>
        <b/>
        <sz val="9"/>
        <color theme="1"/>
        <rFont val="Times New Roman"/>
        <family val="1"/>
        <charset val="204"/>
      </rPr>
      <t xml:space="preserve">ЗАПРЕЩАЕТСЯ, НАЧИНАТЬ РАБОТЫ ДО УСТРАНЕНИЯ НАРУШЕНИЙ ПРАВИЛ ТЕХНИКИ БЕЗОПАСНОСТИ </t>
    </r>
  </si>
  <si>
    <t>Изменение наряда согласовать с начальником смены с обязательным инструктажем на рабочем месте</t>
  </si>
  <si>
    <t>Выполнять работы по техническому обслуживанию и ремонту оборудования, указанные в наряде, рапорте</t>
  </si>
  <si>
    <t>Наряд выдал</t>
  </si>
  <si>
    <t>Смену сдал</t>
  </si>
  <si>
    <t>Наряд принял</t>
  </si>
  <si>
    <t>Наряд сдал</t>
  </si>
  <si>
    <t>ЭСКИЗ ЗАБОЯ</t>
  </si>
  <si>
    <t>Фамилия</t>
  </si>
  <si>
    <t>Забой</t>
  </si>
  <si>
    <t xml:space="preserve">На поверхности </t>
  </si>
  <si>
    <t xml:space="preserve">В шахту </t>
  </si>
  <si>
    <t xml:space="preserve">Эл. слесаря </t>
  </si>
  <si>
    <t xml:space="preserve">Прочие </t>
  </si>
  <si>
    <t xml:space="preserve">Всего 
   /
</t>
  </si>
  <si>
    <t>Ответственные за обслуживание ВМП и уборку забоя</t>
  </si>
  <si>
    <t>Наименование забоя (выработки)</t>
  </si>
  <si>
    <t>Наряд на выполнение работы по устранению нарушений ПБ</t>
  </si>
  <si>
    <t>Наряд на производство работ</t>
  </si>
  <si>
    <t>Объем работ</t>
  </si>
  <si>
    <t>По наряду</t>
  </si>
  <si>
    <t>Фактически</t>
  </si>
  <si>
    <t xml:space="preserve">Ед.
Изм.
</t>
  </si>
  <si>
    <t>Причина невыполнения наряда</t>
  </si>
  <si>
    <t>Профессия</t>
  </si>
  <si>
    <t>Таб. №</t>
  </si>
  <si>
    <t>Наименование работ</t>
  </si>
  <si>
    <t>КТУ</t>
  </si>
  <si>
    <t>№ п/п</t>
  </si>
  <si>
    <r>
      <rPr>
        <b/>
        <sz val="28"/>
        <color theme="1"/>
        <rFont val="Calibri"/>
        <family val="2"/>
        <charset val="204"/>
        <scheme val="minor"/>
      </rPr>
      <t>НАРЯД-ПУТЕВКА</t>
    </r>
    <r>
      <rPr>
        <b/>
        <sz val="36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НА ПРОИЗВОДСТВО РАБОТ ГОРНОГО МАСТЕРА</t>
    </r>
  </si>
  <si>
    <t>Таб.№</t>
  </si>
  <si>
    <t>Сб</t>
  </si>
  <si>
    <t>Вс</t>
  </si>
  <si>
    <t>Пн</t>
  </si>
  <si>
    <t>Вт</t>
  </si>
  <si>
    <t>Ср</t>
  </si>
  <si>
    <t>Чт</t>
  </si>
  <si>
    <t>Пт</t>
  </si>
  <si>
    <t>Назин</t>
  </si>
  <si>
    <t>Никишев</t>
  </si>
  <si>
    <t>Гарькавенко</t>
  </si>
  <si>
    <t>МАРТ</t>
  </si>
  <si>
    <t>гор.раб</t>
  </si>
  <si>
    <t>эл.сл.</t>
  </si>
  <si>
    <t>МПУ</t>
  </si>
  <si>
    <t>гор.мон</t>
  </si>
  <si>
    <t>гор.раб.</t>
  </si>
  <si>
    <t>в</t>
  </si>
  <si>
    <t>Выхода</t>
  </si>
  <si>
    <t>Выходные</t>
  </si>
  <si>
    <t>Приб. ши-11/м-01</t>
  </si>
  <si>
    <t>Лесничий С.В.</t>
  </si>
  <si>
    <t>Сорин А.Р.</t>
  </si>
  <si>
    <t>Зинченко С.С.</t>
  </si>
  <si>
    <t>Жахалов В.В.</t>
  </si>
  <si>
    <t>Бучек В. О.</t>
  </si>
  <si>
    <t>Василенко П.П.</t>
  </si>
  <si>
    <t>Гаенко Р.И.</t>
  </si>
  <si>
    <t>Дзыговский М.П.</t>
  </si>
  <si>
    <t>Макагон К.</t>
  </si>
  <si>
    <t>Феш И.П.</t>
  </si>
  <si>
    <t>Скубарев Д.П.</t>
  </si>
  <si>
    <t>Сушкевич С.Г.</t>
  </si>
  <si>
    <t>Агарков А.А.</t>
  </si>
  <si>
    <t>Бобух Е.А.</t>
  </si>
  <si>
    <t>Чернов А.В</t>
  </si>
  <si>
    <t>Ижко А.О.</t>
  </si>
  <si>
    <t>Карасюк В.Б.</t>
  </si>
  <si>
    <t>Федоринров Н.И.</t>
  </si>
  <si>
    <t>Василенко В.В.</t>
  </si>
  <si>
    <t>Битламишев В.В.</t>
  </si>
  <si>
    <t>ФедюкВ.А.</t>
  </si>
  <si>
    <t>Бруцкий В.В.</t>
  </si>
  <si>
    <t>Чернов А.А.</t>
  </si>
  <si>
    <t>Гурченко А.Ю.</t>
  </si>
  <si>
    <t>Плотников В.Ю.</t>
  </si>
  <si>
    <t>Крамарь И.И.</t>
  </si>
  <si>
    <t>Чмырев Д.А.</t>
  </si>
  <si>
    <t>Савенко И.И.</t>
  </si>
  <si>
    <t>Павлюченко П.Е.</t>
  </si>
  <si>
    <t>Дерипалко А. Н.</t>
  </si>
  <si>
    <t>Гуков. С.Л.</t>
  </si>
  <si>
    <t>Ипатов П.И.</t>
  </si>
  <si>
    <t>Пивень В.В.</t>
  </si>
  <si>
    <t>Великанов А.А.</t>
  </si>
  <si>
    <t>Самойлов А.П.</t>
  </si>
  <si>
    <t>Солощенко М.Н.</t>
  </si>
  <si>
    <t>Чекрышкин С.А.</t>
  </si>
  <si>
    <t>Самойлик С.Н.</t>
  </si>
  <si>
    <t>Рублевский С.В.</t>
  </si>
  <si>
    <t>Троценко Г.П.</t>
  </si>
  <si>
    <t>Асеев С.Н.</t>
  </si>
  <si>
    <t>Вальков Е.П.</t>
  </si>
  <si>
    <t>Старостенко А.И.</t>
  </si>
  <si>
    <t>Гринев В.В.</t>
  </si>
  <si>
    <t>Гончаренко А.И.</t>
  </si>
  <si>
    <t>Волосюк С.И.</t>
  </si>
  <si>
    <t>Калиберда В. Н.</t>
  </si>
  <si>
    <t>Загниенко В.В.</t>
  </si>
  <si>
    <t>Пиковец П.А.</t>
  </si>
  <si>
    <t>Лисовенко А.Г.</t>
  </si>
  <si>
    <t>Нестеренко М.Н.</t>
  </si>
  <si>
    <t>Драган В.В.</t>
  </si>
  <si>
    <t>Авраменко И.И.</t>
  </si>
  <si>
    <t>Цариный Н.П.</t>
  </si>
  <si>
    <t>Нестеренко В.Н.</t>
  </si>
  <si>
    <t>Цариный А.Н.</t>
  </si>
  <si>
    <t>Чеверда Ю.Д.</t>
  </si>
  <si>
    <t>Матузков А.Г.</t>
  </si>
  <si>
    <t>Самойлик Н.И.</t>
  </si>
  <si>
    <t>Овчиев М.С.</t>
  </si>
  <si>
    <t>Цикаленко А.Ю.</t>
  </si>
  <si>
    <t>Фетисов А.П.</t>
  </si>
  <si>
    <t>Кулик А.Г.</t>
  </si>
  <si>
    <t>Лудзенек В.Ю.</t>
  </si>
  <si>
    <t>Рыжов В.В</t>
  </si>
  <si>
    <t>Стукан А.О.</t>
  </si>
  <si>
    <t>Стадник В.С.</t>
  </si>
  <si>
    <t>Зашибаев А.С.</t>
  </si>
  <si>
    <t>Тимошенко Е.Г.</t>
  </si>
  <si>
    <t>Полонский А.А.</t>
  </si>
  <si>
    <t>Карпюк И.И.</t>
  </si>
  <si>
    <t>Романов С.А.</t>
  </si>
  <si>
    <t>Гаймаков В.В.</t>
  </si>
  <si>
    <t>Маслаган О.В.</t>
  </si>
  <si>
    <t>Проценко А.Н.</t>
  </si>
  <si>
    <t>Евсеев И.Н.</t>
  </si>
  <si>
    <t>Коняхин С.А.</t>
  </si>
  <si>
    <t>Когут Н.А.</t>
  </si>
  <si>
    <t>Слипченко В.В.</t>
  </si>
  <si>
    <t>Гончаров С.Н.</t>
  </si>
  <si>
    <t>Плужник Н.Г.</t>
  </si>
  <si>
    <t>Тихонов С.А.</t>
  </si>
  <si>
    <t>Пруденко В.В.</t>
  </si>
  <si>
    <t>Кухтий Д.В.</t>
  </si>
  <si>
    <t>Лунин С.Н.</t>
  </si>
  <si>
    <t>Яцишин А.В.</t>
  </si>
  <si>
    <t>Терещенко С.В.</t>
  </si>
  <si>
    <t>Ерёменко В.Ю.</t>
  </si>
  <si>
    <t>Курий Л.Б.</t>
  </si>
  <si>
    <t>Калашников Г.В.</t>
  </si>
  <si>
    <t>№</t>
  </si>
  <si>
    <t>Позиция</t>
  </si>
  <si>
    <t>Приборы</t>
  </si>
  <si>
    <t>м-01</t>
  </si>
  <si>
    <t>ш-11</t>
  </si>
  <si>
    <t>Отпуск</t>
  </si>
  <si>
    <t>Больничные</t>
  </si>
  <si>
    <t>о</t>
  </si>
  <si>
    <t>б</t>
  </si>
  <si>
    <t>Аванс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</si>
  <si>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</si>
  <si>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</si>
  <si>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</si>
  <si>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</si>
  <si>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</si>
  <si>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</si>
  <si>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</si>
  <si>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</si>
  <si>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</si>
  <si>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</si>
  <si>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</si>
  <si>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</si>
  <si>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Столбец13</t>
  </si>
  <si>
    <t>Столбец14</t>
  </si>
  <si>
    <t>Столбец15</t>
  </si>
  <si>
    <t>Столбец16</t>
  </si>
  <si>
    <t>Столбец17</t>
  </si>
  <si>
    <t>Столбец18</t>
  </si>
  <si>
    <t>Столбец19</t>
  </si>
  <si>
    <t>Столбец20</t>
  </si>
  <si>
    <t>Столбец21</t>
  </si>
  <si>
    <t>Столбец22</t>
  </si>
  <si>
    <t>Столбец23</t>
  </si>
  <si>
    <t>Столбец24</t>
  </si>
  <si>
    <t>Столбец25</t>
  </si>
  <si>
    <t>Столбец26</t>
  </si>
  <si>
    <t>Столбец27</t>
  </si>
  <si>
    <t>Столбец28</t>
  </si>
  <si>
    <t>Столбец29</t>
  </si>
  <si>
    <t>Столбец30</t>
  </si>
  <si>
    <t>Столбец31</t>
  </si>
  <si>
    <t>Столбец32</t>
  </si>
  <si>
    <t>Столбец33</t>
  </si>
  <si>
    <t>Столбец34</t>
  </si>
  <si>
    <t>Столбец35</t>
  </si>
  <si>
    <t>Столбец36</t>
  </si>
  <si>
    <t>Столбец37</t>
  </si>
  <si>
    <t>Столбец38</t>
  </si>
  <si>
    <t>Столбец39</t>
  </si>
  <si>
    <t>Столбец40</t>
  </si>
  <si>
    <t>Столбец41</t>
  </si>
  <si>
    <t>р.</t>
  </si>
  <si>
    <t>Хандримайлов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</si>
</sst>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b/>
      <sz val="3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2" xfId="0" applyBorder="1"/>
    <xf numFmtId="0" fontId="0" fillId="2" borderId="2" xfId="0" applyFill="1" applyBorder="1"/>
    <xf numFmtId="0" fontId="0" fillId="2" borderId="5" xfId="0" applyFill="1" applyBorder="1" applyAlignment="1"/>
    <xf numFmtId="0" fontId="0" fillId="3" borderId="0" xfId="0" applyFill="1" applyBorder="1"/>
    <xf numFmtId="0" fontId="0" fillId="3" borderId="0" xfId="0" applyFill="1" applyBorder="1" applyAlignment="1"/>
    <xf numFmtId="0" fontId="0" fillId="2" borderId="12" xfId="0" applyFill="1" applyBorder="1"/>
    <xf numFmtId="0" fontId="0" fillId="2" borderId="13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9" xfId="0" applyBorder="1"/>
    <xf numFmtId="0" fontId="0" fillId="0" borderId="0" xfId="0" applyBorder="1"/>
    <xf numFmtId="0" fontId="4" fillId="0" borderId="0" xfId="0" applyFont="1" applyBorder="1" applyAlignment="1">
      <alignment vertical="top"/>
    </xf>
    <xf numFmtId="0" fontId="0" fillId="0" borderId="0" xfId="0" applyBorder="1" applyAlignment="1"/>
    <xf numFmtId="0" fontId="0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0" fontId="5" fillId="0" borderId="0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2" borderId="13" xfId="0" applyFill="1" applyBorder="1" applyAlignment="1"/>
    <xf numFmtId="0" fontId="0" fillId="0" borderId="13" xfId="0" applyBorder="1" applyAlignment="1"/>
    <xf numFmtId="0" fontId="0" fillId="0" borderId="13" xfId="0" applyFont="1" applyBorder="1" applyAlignment="1">
      <alignment wrapText="1"/>
    </xf>
    <xf numFmtId="0" fontId="0" fillId="2" borderId="13" xfId="0" applyFont="1" applyFill="1" applyBorder="1" applyAlignment="1">
      <alignment wrapText="1"/>
    </xf>
    <xf numFmtId="0" fontId="5" fillId="0" borderId="13" xfId="0" applyFont="1" applyBorder="1" applyAlignment="1">
      <alignment vertical="top" wrapText="1"/>
    </xf>
    <xf numFmtId="0" fontId="3" fillId="2" borderId="13" xfId="0" applyFont="1" applyFill="1" applyBorder="1" applyAlignment="1">
      <alignment vertical="top"/>
    </xf>
    <xf numFmtId="0" fontId="0" fillId="0" borderId="2" xfId="0" applyBorder="1" applyAlignment="1">
      <alignment wrapText="1"/>
    </xf>
    <xf numFmtId="0" fontId="0" fillId="0" borderId="18" xfId="0" applyBorder="1"/>
    <xf numFmtId="0" fontId="0" fillId="0" borderId="23" xfId="0" applyBorder="1"/>
    <xf numFmtId="0" fontId="0" fillId="0" borderId="24" xfId="0" applyBorder="1"/>
    <xf numFmtId="0" fontId="0" fillId="0" borderId="31" xfId="0" applyBorder="1"/>
    <xf numFmtId="0" fontId="0" fillId="0" borderId="26" xfId="0" applyBorder="1"/>
    <xf numFmtId="0" fontId="0" fillId="0" borderId="32" xfId="0" applyBorder="1"/>
    <xf numFmtId="0" fontId="0" fillId="0" borderId="33" xfId="0" applyBorder="1"/>
    <xf numFmtId="0" fontId="0" fillId="0" borderId="30" xfId="0" applyBorder="1"/>
    <xf numFmtId="0" fontId="0" fillId="0" borderId="34" xfId="0" applyBorder="1"/>
    <xf numFmtId="0" fontId="2" fillId="3" borderId="0" xfId="0" applyFont="1" applyFill="1" applyBorder="1" applyAlignment="1"/>
    <xf numFmtId="0" fontId="0" fillId="0" borderId="18" xfId="0" applyBorder="1" applyAlignment="1"/>
    <xf numFmtId="0" fontId="0" fillId="0" borderId="19" xfId="0" applyBorder="1" applyAlignment="1"/>
    <xf numFmtId="0" fontId="10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4" borderId="41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4" borderId="39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4" borderId="39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10" fillId="0" borderId="0" xfId="0" applyFont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5" xfId="0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36" xfId="0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4" borderId="23" xfId="0" applyFont="1" applyFill="1" applyBorder="1" applyAlignment="1">
      <alignment horizontal="center" wrapText="1"/>
    </xf>
    <xf numFmtId="0" fontId="2" fillId="4" borderId="24" xfId="0" applyFont="1" applyFill="1" applyBorder="1" applyAlignment="1">
      <alignment horizontal="center" wrapText="1"/>
    </xf>
    <xf numFmtId="0" fontId="2" fillId="4" borderId="25" xfId="0" applyFont="1" applyFill="1" applyBorder="1" applyAlignment="1">
      <alignment horizontal="center" wrapText="1"/>
    </xf>
    <xf numFmtId="0" fontId="2" fillId="4" borderId="27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22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/>
    </xf>
    <xf numFmtId="0" fontId="2" fillId="4" borderId="39" xfId="0" applyFont="1" applyFill="1" applyBorder="1" applyAlignment="1">
      <alignment horizontal="center" wrapText="1"/>
    </xf>
    <xf numFmtId="0" fontId="2" fillId="4" borderId="20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" fillId="2" borderId="10" xfId="0" applyFont="1" applyFill="1" applyBorder="1" applyAlignment="1">
      <alignment horizontal="center" textRotation="90"/>
    </xf>
    <xf numFmtId="0" fontId="1" fillId="2" borderId="2" xfId="0" applyFont="1" applyFill="1" applyBorder="1" applyAlignment="1">
      <alignment horizontal="center" textRotation="90"/>
    </xf>
    <xf numFmtId="0" fontId="1" fillId="2" borderId="11" xfId="0" applyFont="1" applyFill="1" applyBorder="1" applyAlignment="1">
      <alignment horizontal="center" textRotation="90"/>
    </xf>
    <xf numFmtId="0" fontId="1" fillId="2" borderId="13" xfId="0" applyFont="1" applyFill="1" applyBorder="1" applyAlignment="1">
      <alignment horizontal="center" textRotation="90"/>
    </xf>
    <xf numFmtId="0" fontId="7" fillId="0" borderId="30" xfId="0" applyFont="1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4" fillId="0" borderId="3" xfId="0" applyFont="1" applyBorder="1" applyAlignment="1">
      <alignment horizontal="center" vertical="top"/>
    </xf>
    <xf numFmtId="0" fontId="0" fillId="0" borderId="1" xfId="0" applyBorder="1" applyAlignment="1"/>
    <xf numFmtId="0" fontId="0" fillId="0" borderId="6" xfId="0" applyBorder="1" applyAlignment="1"/>
    <xf numFmtId="0" fontId="1" fillId="0" borderId="0" xfId="0" applyFont="1" applyAlignment="1">
      <alignment horizontal="center" wrapText="1"/>
    </xf>
    <xf numFmtId="0" fontId="0" fillId="2" borderId="1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0" fillId="0" borderId="0" xfId="0" applyAlignment="1">
      <alignment horizontal="center"/>
    </xf>
    <xf numFmtId="0" fontId="0" fillId="7" borderId="0" xfId="0" applyFill="1"/>
    <xf numFmtId="0" fontId="0" fillId="5" borderId="45" xfId="0" applyFill="1" applyBorder="1" applyAlignment="1">
      <alignment horizontal="center"/>
    </xf>
    <xf numFmtId="0" fontId="0" fillId="6" borderId="45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0" fillId="5" borderId="46" xfId="0" applyFill="1" applyBorder="1" applyAlignment="1">
      <alignment horizontal="center"/>
    </xf>
    <xf numFmtId="0" fontId="1" fillId="7" borderId="0" xfId="0" applyFont="1" applyFill="1" applyAlignment="1"/>
    <xf numFmtId="0" fontId="2" fillId="0" borderId="0" xfId="0" applyFont="1"/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0" borderId="5" xfId="0" applyBorder="1" applyAlignment="1"/>
    <xf numFmtId="0" fontId="0" fillId="0" borderId="17" xfId="0" applyBorder="1" applyAlignment="1"/>
    <xf numFmtId="0" fontId="13" fillId="0" borderId="5" xfId="0" applyFont="1" applyBorder="1" applyAlignment="1"/>
    <xf numFmtId="0" fontId="13" fillId="2" borderId="5" xfId="0" applyFont="1" applyFill="1" applyBorder="1" applyAlignment="1"/>
    <xf numFmtId="0" fontId="13" fillId="0" borderId="0" xfId="0" applyFont="1"/>
    <xf numFmtId="0" fontId="10" fillId="0" borderId="0" xfId="0" applyFont="1"/>
    <xf numFmtId="0" fontId="10" fillId="0" borderId="47" xfId="0" applyFont="1" applyBorder="1"/>
    <xf numFmtId="0" fontId="0" fillId="0" borderId="49" xfId="0" applyBorder="1"/>
    <xf numFmtId="0" fontId="0" fillId="0" borderId="20" xfId="0" applyBorder="1"/>
    <xf numFmtId="0" fontId="0" fillId="2" borderId="48" xfId="0" applyFill="1" applyBorder="1" applyAlignment="1">
      <alignment horizontal="center" vertical="center"/>
    </xf>
    <xf numFmtId="0" fontId="14" fillId="0" borderId="0" xfId="0" applyFont="1" applyAlignment="1">
      <alignment horizontal="center" textRotation="90"/>
    </xf>
    <xf numFmtId="0" fontId="0" fillId="2" borderId="50" xfId="0" applyFill="1" applyBorder="1" applyAlignment="1">
      <alignment horizontal="center" vertical="center"/>
    </xf>
    <xf numFmtId="0" fontId="13" fillId="0" borderId="0" xfId="0" applyFont="1" applyBorder="1"/>
    <xf numFmtId="0" fontId="15" fillId="3" borderId="4" xfId="0" applyFont="1" applyFill="1" applyBorder="1" applyAlignment="1">
      <alignment horizontal="left"/>
    </xf>
    <xf numFmtId="0" fontId="15" fillId="3" borderId="6" xfId="0" applyFont="1" applyFill="1" applyBorder="1" applyAlignment="1">
      <alignment horizontal="left"/>
    </xf>
  </cellXfs>
  <cellStyles count="1">
    <cellStyle name="Обычный" xfId="0" builtinId="0"/>
  </cellStyles>
  <dxfs count="73">
    <dxf>
      <fill>
        <patternFill>
          <bgColor rgb="FFFFFF0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</dxf>
    <dxf>
      <font>
        <color theme="0" tint="-0.14996795556505021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rgb="FFFFFF0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7" name="Таблица7" displayName="Таблица7" ref="A4:AO98" totalsRowShown="0">
  <autoFilter ref="A4:AO98"/>
  <tableColumns count="41">
    <tableColumn id="1" name="Столбец1" dataDxfId="72"/>
    <tableColumn id="2" name="Столбец2" dataDxfId="71"/>
    <tableColumn id="3" name="Столбец3" dataDxfId="70"/>
    <tableColumn id="4" name="Столбец4" dataDxfId="69"/>
    <tableColumn id="5" name="Столбец5"/>
    <tableColumn id="6" name="Столбец6" dataDxfId="68"/>
    <tableColumn id="7" name="Столбец7" dataDxfId="67"/>
    <tableColumn id="8" name="Столбец8" dataDxfId="66"/>
    <tableColumn id="9" name="Столбец9" dataDxfId="65"/>
    <tableColumn id="10" name="Столбец10" dataDxfId="64"/>
    <tableColumn id="11" name="Столбец11" dataDxfId="63"/>
    <tableColumn id="12" name="Столбец12" dataDxfId="62"/>
    <tableColumn id="13" name="Столбец13" dataDxfId="61"/>
    <tableColumn id="14" name="Столбец14" dataDxfId="60"/>
    <tableColumn id="15" name="Столбец15" dataDxfId="59"/>
    <tableColumn id="16" name="Столбец16" dataDxfId="58"/>
    <tableColumn id="17" name="Столбец17" dataDxfId="57"/>
    <tableColumn id="18" name="Столбец18" dataDxfId="56"/>
    <tableColumn id="19" name="Столбец19" dataDxfId="55"/>
    <tableColumn id="20" name="Столбец20" dataDxfId="54"/>
    <tableColumn id="21" name="Столбец21" dataDxfId="53"/>
    <tableColumn id="22" name="Столбец22" dataDxfId="52"/>
    <tableColumn id="23" name="Столбец23" dataDxfId="51"/>
    <tableColumn id="24" name="Столбец24" dataDxfId="50"/>
    <tableColumn id="25" name="Столбец25" dataDxfId="49"/>
    <tableColumn id="26" name="Столбец26" dataDxfId="48"/>
    <tableColumn id="27" name="Столбец27" dataDxfId="47"/>
    <tableColumn id="28" name="Столбец28" dataDxfId="46"/>
    <tableColumn id="29" name="Столбец29" dataDxfId="45"/>
    <tableColumn id="30" name="Столбец30" dataDxfId="44"/>
    <tableColumn id="31" name="Столбец31" dataDxfId="43"/>
    <tableColumn id="32" name="Столбец32" dataDxfId="42"/>
    <tableColumn id="33" name="Столбец33" dataDxfId="41"/>
    <tableColumn id="34" name="Столбец34" dataDxfId="40"/>
    <tableColumn id="35" name="Столбец35" dataDxfId="39"/>
    <tableColumn id="36" name="Столбец36" dataDxfId="38"/>
    <tableColumn id="37" name="Столбец37">
      <calculatedColumnFormula>COUNT(F5:AJ5)</calculatedColumnFormula>
    </tableColumn>
    <tableColumn id="38" name="Столбец38">
      <calculatedColumnFormula>COUNTIFS(F5:AJ5,"в")</calculatedColumnFormula>
    </tableColumn>
    <tableColumn id="39" name="Столбец39">
      <calculatedColumnFormula>COUNTIFS(F5:AJ5,"о")</calculatedColumnFormula>
    </tableColumn>
    <tableColumn id="40" name="Столбец40">
      <calculatedColumnFormula>COUNTIFS(F5:AJ5,"б")</calculatedColumnFormula>
    </tableColumn>
    <tableColumn id="41" name="Столбец41">
      <calculatedColumnFormula>COUNT(F5:T5)</calculatedColumnFormula>
    </tableColumn>
  </tableColumns>
  <tableStyleInfo name="TableStyleDark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66"/>
  <sheetViews>
    <sheetView view="pageLayout" topLeftCell="A5" zoomScaleNormal="100" workbookViewId="0">
      <selection activeCell="C5" sqref="C5:F5"/>
    </sheetView>
    <sheetView workbookViewId="1">
      <selection activeCell="H4" sqref="H4:J4"/>
    </sheetView>
    <sheetView workbookViewId="2"/>
    <sheetView workbookViewId="3"/>
    <sheetView workbookViewId="4"/>
  </sheetViews>
  <sheetFormatPr defaultRowHeight="15" x14ac:dyDescent="0.25"/>
  <cols>
    <col min="1" max="1" width="1.7109375" customWidth="1"/>
    <col min="2" max="35" width="4.28515625" customWidth="1"/>
  </cols>
  <sheetData>
    <row r="1" spans="2:31" ht="8.1" customHeight="1" thickBot="1" x14ac:dyDescent="0.3"/>
    <row r="2" spans="2:31" ht="15" customHeight="1" x14ac:dyDescent="0.25">
      <c r="B2" s="54" t="s">
        <v>50</v>
      </c>
      <c r="C2" s="52" t="s">
        <v>30</v>
      </c>
      <c r="D2" s="48"/>
      <c r="E2" s="48"/>
      <c r="F2" s="48"/>
      <c r="G2" s="50"/>
      <c r="H2" s="52" t="s">
        <v>46</v>
      </c>
      <c r="I2" s="48"/>
      <c r="J2" s="48"/>
      <c r="K2" s="48" t="s">
        <v>47</v>
      </c>
      <c r="L2" s="48"/>
      <c r="M2" s="48" t="s">
        <v>48</v>
      </c>
      <c r="N2" s="48"/>
      <c r="O2" s="48"/>
      <c r="P2" s="48"/>
      <c r="Q2" s="48"/>
      <c r="R2" s="48"/>
      <c r="S2" s="48"/>
      <c r="T2" s="50"/>
      <c r="U2" s="57" t="s">
        <v>49</v>
      </c>
      <c r="V2" s="13"/>
      <c r="W2" s="134" t="s">
        <v>0</v>
      </c>
      <c r="X2" s="134"/>
      <c r="Y2" s="134"/>
      <c r="Z2" s="134"/>
      <c r="AA2" s="134"/>
      <c r="AB2" s="134"/>
      <c r="AC2" s="134"/>
      <c r="AD2" s="134"/>
      <c r="AE2" s="134"/>
    </row>
    <row r="3" spans="2:31" x14ac:dyDescent="0.25">
      <c r="B3" s="55"/>
      <c r="C3" s="53"/>
      <c r="D3" s="49"/>
      <c r="E3" s="49"/>
      <c r="F3" s="49"/>
      <c r="G3" s="51"/>
      <c r="H3" s="53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51"/>
      <c r="U3" s="58"/>
      <c r="V3" s="14"/>
      <c r="W3" s="135" t="s">
        <v>1</v>
      </c>
      <c r="X3" s="135"/>
      <c r="Y3" s="135"/>
      <c r="Z3" s="135"/>
      <c r="AA3" s="56" t="s">
        <v>6</v>
      </c>
      <c r="AB3" s="56"/>
      <c r="AC3" s="56"/>
      <c r="AD3" s="56"/>
      <c r="AE3" s="56"/>
    </row>
    <row r="4" spans="2:31" x14ac:dyDescent="0.25">
      <c r="B4" s="8"/>
      <c r="C4" s="153" t="str">
        <f>INDEX('График выходов'!$B$5:$D$110,Лист2!$A$2,1)</f>
        <v>Скубарев Д.П.</v>
      </c>
      <c r="D4" s="114"/>
      <c r="E4" s="114"/>
      <c r="F4" s="114"/>
      <c r="G4" s="156"/>
      <c r="H4" s="39" t="str">
        <f>INDEX('График выходов'!$B$5:$D$97,Лист2!A2,3)</f>
        <v>гор.мон</v>
      </c>
      <c r="I4" s="40"/>
      <c r="J4" s="41"/>
      <c r="K4" s="39">
        <v>707</v>
      </c>
      <c r="L4" s="41"/>
      <c r="M4" s="39"/>
      <c r="N4" s="40"/>
      <c r="O4" s="40"/>
      <c r="P4" s="40"/>
      <c r="Q4" s="40"/>
      <c r="R4" s="40"/>
      <c r="S4" s="40"/>
      <c r="T4" s="41"/>
      <c r="U4" s="20"/>
      <c r="V4" s="14"/>
      <c r="W4" s="136" t="s">
        <v>2</v>
      </c>
      <c r="X4" s="136"/>
      <c r="Y4" s="136"/>
      <c r="Z4" s="136"/>
      <c r="AA4" s="40" t="s">
        <v>7</v>
      </c>
      <c r="AB4" s="40"/>
      <c r="AC4" s="40"/>
      <c r="AD4" s="40"/>
      <c r="AE4" s="40"/>
    </row>
    <row r="5" spans="2:31" x14ac:dyDescent="0.25">
      <c r="B5" s="6"/>
      <c r="C5" s="154" t="str">
        <f>INDEX('График выходов'!$B$5:$D$97,Лист2!A3,1)</f>
        <v>Никишев</v>
      </c>
      <c r="D5" s="155"/>
      <c r="E5" s="155"/>
      <c r="F5" s="155"/>
      <c r="G5" s="3"/>
      <c r="H5" s="45" t="str">
        <f>INDEX('График выходов'!$B$5:$D$97,Лист2!A3,3)</f>
        <v>гор.мон</v>
      </c>
      <c r="I5" s="46"/>
      <c r="J5" s="47"/>
      <c r="K5" s="45">
        <v>1628</v>
      </c>
      <c r="L5" s="47"/>
      <c r="M5" s="45"/>
      <c r="N5" s="46"/>
      <c r="O5" s="46"/>
      <c r="P5" s="46"/>
      <c r="Q5" s="46"/>
      <c r="R5" s="46"/>
      <c r="S5" s="46"/>
      <c r="T5" s="47"/>
      <c r="U5" s="19"/>
      <c r="V5" s="14"/>
      <c r="W5" s="136" t="s">
        <v>3</v>
      </c>
      <c r="X5" s="136"/>
      <c r="Y5" s="136"/>
      <c r="Z5" s="136"/>
      <c r="AA5" s="40" t="s">
        <v>8</v>
      </c>
      <c r="AB5" s="40"/>
      <c r="AC5" s="40"/>
      <c r="AD5" s="40"/>
      <c r="AE5" s="40"/>
    </row>
    <row r="6" spans="2:31" x14ac:dyDescent="0.25">
      <c r="B6" s="8"/>
      <c r="C6" s="153" t="str">
        <f>INDEX('График выходов'!$B$5:$D$97,Лист2!A4,1)</f>
        <v>Плотников В.Ю.</v>
      </c>
      <c r="D6" s="114"/>
      <c r="E6" s="114"/>
      <c r="F6" s="114"/>
      <c r="G6" s="156"/>
      <c r="H6" s="39" t="str">
        <f>INDEX('График выходов'!$B$5:$D$97,Лист2!A4,3)</f>
        <v>гор.мон</v>
      </c>
      <c r="I6" s="40"/>
      <c r="J6" s="41"/>
      <c r="K6" s="39">
        <v>2701</v>
      </c>
      <c r="L6" s="41"/>
      <c r="M6" s="39"/>
      <c r="N6" s="40"/>
      <c r="O6" s="40"/>
      <c r="P6" s="40"/>
      <c r="Q6" s="40"/>
      <c r="R6" s="40"/>
      <c r="S6" s="40"/>
      <c r="T6" s="41"/>
      <c r="U6" s="20"/>
      <c r="V6" s="14"/>
      <c r="W6" s="136" t="s">
        <v>4</v>
      </c>
      <c r="X6" s="136"/>
      <c r="Y6" s="136"/>
      <c r="Z6" s="136"/>
      <c r="AA6" s="40"/>
      <c r="AB6" s="40"/>
      <c r="AC6" s="40"/>
      <c r="AD6" s="40"/>
      <c r="AE6" s="40"/>
    </row>
    <row r="7" spans="2:31" x14ac:dyDescent="0.25">
      <c r="B7" s="6"/>
      <c r="C7" s="154" t="str">
        <f>INDEX('График выходов'!$B$5:$D$97,Лист2!A5,1)</f>
        <v>Гурченко А.Ю.</v>
      </c>
      <c r="D7" s="155"/>
      <c r="E7" s="155"/>
      <c r="F7" s="155"/>
      <c r="G7" s="3"/>
      <c r="H7" s="45" t="str">
        <f>INDEX('График выходов'!$B$5:$D$97,Лист2!A5,3)</f>
        <v>гор.мон</v>
      </c>
      <c r="I7" s="46"/>
      <c r="J7" s="47"/>
      <c r="K7" s="45">
        <v>4779</v>
      </c>
      <c r="L7" s="47"/>
      <c r="M7" s="45"/>
      <c r="N7" s="46"/>
      <c r="O7" s="46"/>
      <c r="P7" s="46"/>
      <c r="Q7" s="46"/>
      <c r="R7" s="46"/>
      <c r="S7" s="46"/>
      <c r="T7" s="47"/>
      <c r="U7" s="19"/>
      <c r="V7" s="14"/>
      <c r="W7" s="136" t="s">
        <v>5</v>
      </c>
      <c r="X7" s="136"/>
      <c r="Y7" s="136"/>
      <c r="Z7" s="136"/>
      <c r="AA7" s="40"/>
      <c r="AB7" s="40"/>
      <c r="AC7" s="40"/>
      <c r="AD7" s="40"/>
      <c r="AE7" s="40"/>
    </row>
    <row r="8" spans="2:31" ht="15" customHeight="1" x14ac:dyDescent="0.25">
      <c r="B8" s="8"/>
      <c r="C8" s="153" t="str">
        <f>INDEX('График выходов'!$B$5:$D$97,Лист2!A6,1)</f>
        <v>Агарков А.А.</v>
      </c>
      <c r="D8" s="114"/>
      <c r="E8" s="114"/>
      <c r="F8" s="114"/>
      <c r="G8" s="156"/>
      <c r="H8" s="39" t="str">
        <f>INDEX('График выходов'!$B$5:$D$97,Лист2!A6,3)</f>
        <v>гор.раб</v>
      </c>
      <c r="I8" s="40"/>
      <c r="J8" s="41"/>
      <c r="K8" s="39">
        <v>1218</v>
      </c>
      <c r="L8" s="41"/>
      <c r="M8" s="39"/>
      <c r="N8" s="40"/>
      <c r="O8" s="40"/>
      <c r="P8" s="40"/>
      <c r="Q8" s="40"/>
      <c r="R8" s="40"/>
      <c r="S8" s="40"/>
      <c r="T8" s="41"/>
      <c r="U8" s="21"/>
      <c r="V8" s="15"/>
      <c r="W8" s="15"/>
      <c r="X8" s="15"/>
      <c r="Y8" s="15"/>
      <c r="Z8" s="15"/>
      <c r="AA8" s="15"/>
      <c r="AB8" s="15"/>
    </row>
    <row r="9" spans="2:31" ht="15" customHeight="1" x14ac:dyDescent="0.25">
      <c r="B9" s="6"/>
      <c r="C9" s="154" t="str">
        <f>INDEX('График выходов'!$B$5:$D$97,Лист2!A7,1)</f>
        <v>Василенко В.В.</v>
      </c>
      <c r="D9" s="155"/>
      <c r="E9" s="155"/>
      <c r="F9" s="155"/>
      <c r="G9" s="3"/>
      <c r="H9" s="45" t="str">
        <f>INDEX('График выходов'!$B$5:$D$97,Лист2!A7,3)</f>
        <v>гор.раб</v>
      </c>
      <c r="I9" s="46"/>
      <c r="J9" s="47"/>
      <c r="K9" s="45">
        <v>2047</v>
      </c>
      <c r="L9" s="47"/>
      <c r="M9" s="45"/>
      <c r="N9" s="46"/>
      <c r="O9" s="46"/>
      <c r="P9" s="46"/>
      <c r="Q9" s="46"/>
      <c r="R9" s="46"/>
      <c r="S9" s="46"/>
      <c r="T9" s="47"/>
      <c r="U9" s="22"/>
      <c r="V9" s="16"/>
      <c r="W9" s="137" t="s">
        <v>51</v>
      </c>
      <c r="X9" s="137"/>
      <c r="Y9" s="137"/>
      <c r="Z9" s="137"/>
      <c r="AA9" s="137"/>
      <c r="AB9" s="137"/>
      <c r="AC9" s="137"/>
      <c r="AD9" s="137"/>
      <c r="AE9" s="137"/>
    </row>
    <row r="10" spans="2:31" ht="15" customHeight="1" x14ac:dyDescent="0.25">
      <c r="B10" s="8"/>
      <c r="C10" s="153" t="str">
        <f>INDEX('График выходов'!$B$5:$D$97,Лист2!A8,1)</f>
        <v>Василенко П.П.</v>
      </c>
      <c r="D10" s="114"/>
      <c r="E10" s="114"/>
      <c r="F10" s="114"/>
      <c r="G10" s="156"/>
      <c r="H10" s="39" t="str">
        <f>INDEX('График выходов'!$B$5:$D$97,Лист2!A8,3)</f>
        <v>гор.раб</v>
      </c>
      <c r="I10" s="40"/>
      <c r="J10" s="41"/>
      <c r="K10" s="39">
        <v>1264</v>
      </c>
      <c r="L10" s="41"/>
      <c r="M10" s="39"/>
      <c r="N10" s="40"/>
      <c r="O10" s="40"/>
      <c r="P10" s="40"/>
      <c r="Q10" s="40"/>
      <c r="R10" s="40"/>
      <c r="S10" s="40"/>
      <c r="T10" s="41"/>
      <c r="U10" s="21"/>
      <c r="V10" s="16"/>
      <c r="W10" s="137"/>
      <c r="X10" s="137"/>
      <c r="Y10" s="137"/>
      <c r="Z10" s="137"/>
      <c r="AA10" s="137"/>
      <c r="AB10" s="137"/>
      <c r="AC10" s="137"/>
      <c r="AD10" s="137"/>
      <c r="AE10" s="137"/>
    </row>
    <row r="11" spans="2:31" ht="15" customHeight="1" x14ac:dyDescent="0.25">
      <c r="B11" s="6"/>
      <c r="C11" s="154" t="str">
        <f>INDEX('График выходов'!$B$5:$D$97,Лист2!A9,1)</f>
        <v>Федоринров Н.И.</v>
      </c>
      <c r="D11" s="155"/>
      <c r="E11" s="155"/>
      <c r="F11" s="155"/>
      <c r="G11" s="3"/>
      <c r="H11" s="45" t="str">
        <f>INDEX('График выходов'!$B$5:$D$97,Лист2!A9,3)</f>
        <v>гор.раб</v>
      </c>
      <c r="I11" s="46"/>
      <c r="J11" s="47"/>
      <c r="K11" s="45">
        <v>4066</v>
      </c>
      <c r="L11" s="47"/>
      <c r="M11" s="45"/>
      <c r="N11" s="46"/>
      <c r="O11" s="46"/>
      <c r="P11" s="46"/>
      <c r="Q11" s="46"/>
      <c r="R11" s="46"/>
      <c r="S11" s="46"/>
      <c r="T11" s="47"/>
      <c r="U11" s="22"/>
      <c r="V11" s="16"/>
      <c r="W11" s="137"/>
      <c r="X11" s="137"/>
      <c r="Y11" s="137"/>
      <c r="Z11" s="137"/>
      <c r="AA11" s="137"/>
      <c r="AB11" s="137"/>
      <c r="AC11" s="137"/>
      <c r="AD11" s="137"/>
      <c r="AE11" s="137"/>
    </row>
    <row r="12" spans="2:31" ht="15" customHeight="1" x14ac:dyDescent="0.25">
      <c r="B12" s="8"/>
      <c r="C12" s="153" t="str">
        <f>INDEX('График выходов'!$B$5:$D$97,Лист2!A10,1)</f>
        <v>Макагон К.</v>
      </c>
      <c r="D12" s="114"/>
      <c r="E12" s="114"/>
      <c r="F12" s="114"/>
      <c r="G12" s="156"/>
      <c r="H12" s="39" t="str">
        <f>INDEX('График выходов'!$B$5:$D$97,Лист2!A10,3)</f>
        <v>гор.раб</v>
      </c>
      <c r="I12" s="40"/>
      <c r="J12" s="41"/>
      <c r="K12" s="39">
        <v>2121</v>
      </c>
      <c r="L12" s="41"/>
      <c r="M12" s="39"/>
      <c r="N12" s="40"/>
      <c r="O12" s="40"/>
      <c r="P12" s="40"/>
      <c r="Q12" s="40"/>
      <c r="R12" s="40"/>
      <c r="S12" s="40"/>
      <c r="T12" s="41"/>
      <c r="U12" s="23"/>
      <c r="V12" s="17"/>
      <c r="W12" s="137"/>
      <c r="X12" s="137"/>
      <c r="Y12" s="137"/>
      <c r="Z12" s="137"/>
      <c r="AA12" s="137"/>
      <c r="AB12" s="137"/>
      <c r="AC12" s="137"/>
      <c r="AD12" s="137"/>
      <c r="AE12" s="137"/>
    </row>
    <row r="13" spans="2:31" x14ac:dyDescent="0.25">
      <c r="B13" s="6"/>
      <c r="C13" s="154" t="str">
        <f>INDEX('График выходов'!$B$5:$D$97,Лист2!A11,1)</f>
        <v>Карасюк В.Б.</v>
      </c>
      <c r="D13" s="155"/>
      <c r="E13" s="155"/>
      <c r="F13" s="155"/>
      <c r="G13" s="3"/>
      <c r="H13" s="45" t="str">
        <f>INDEX('График выходов'!$B$5:$D$97,Лист2!A11,3)</f>
        <v>гор.раб.</v>
      </c>
      <c r="I13" s="46"/>
      <c r="J13" s="47"/>
      <c r="K13" s="45">
        <v>2691</v>
      </c>
      <c r="L13" s="47"/>
      <c r="M13" s="45"/>
      <c r="N13" s="46"/>
      <c r="O13" s="46"/>
      <c r="P13" s="46"/>
      <c r="Q13" s="46"/>
      <c r="R13" s="46"/>
      <c r="S13" s="46"/>
      <c r="T13" s="47"/>
      <c r="U13" s="24"/>
      <c r="V13" s="18"/>
      <c r="W13" s="137"/>
      <c r="X13" s="137"/>
      <c r="Y13" s="137"/>
      <c r="Z13" s="137"/>
      <c r="AA13" s="137"/>
      <c r="AB13" s="137"/>
      <c r="AC13" s="137"/>
      <c r="AD13" s="137"/>
      <c r="AE13" s="137"/>
    </row>
    <row r="14" spans="2:31" x14ac:dyDescent="0.25">
      <c r="B14" s="8"/>
      <c r="C14" s="153" t="str">
        <f>INDEX('График выходов'!$B$5:$D$97,Лист2!A12,1)</f>
        <v>Зинченко С.С.</v>
      </c>
      <c r="D14" s="114"/>
      <c r="E14" s="114"/>
      <c r="F14" s="114"/>
      <c r="G14" s="156"/>
      <c r="H14" s="39" t="str">
        <f>INDEX('График выходов'!$B$5:$D$97,Лист2!A12,3)</f>
        <v>гор.раб</v>
      </c>
      <c r="I14" s="40"/>
      <c r="J14" s="41"/>
      <c r="K14" s="39">
        <v>1466</v>
      </c>
      <c r="L14" s="41"/>
      <c r="M14" s="39"/>
      <c r="N14" s="40"/>
      <c r="O14" s="40"/>
      <c r="P14" s="40"/>
      <c r="Q14" s="40"/>
      <c r="R14" s="40"/>
      <c r="S14" s="40"/>
      <c r="T14" s="41"/>
      <c r="U14" s="20"/>
      <c r="V14" s="14"/>
      <c r="W14" s="56"/>
      <c r="X14" s="56"/>
      <c r="Y14" s="56"/>
      <c r="Z14" s="56"/>
      <c r="AA14" s="56"/>
      <c r="AB14" s="56"/>
      <c r="AC14" s="56"/>
      <c r="AD14" s="56"/>
      <c r="AE14" s="56"/>
    </row>
    <row r="15" spans="2:31" x14ac:dyDescent="0.25">
      <c r="B15" s="6"/>
      <c r="C15" s="154" t="str">
        <f>INDEX('График выходов'!$B$5:$D$97,Лист2!A13,1)</f>
        <v>Великанов А.А.</v>
      </c>
      <c r="D15" s="155"/>
      <c r="E15" s="155"/>
      <c r="F15" s="155"/>
      <c r="G15" s="3" t="s">
        <v>166</v>
      </c>
      <c r="H15" s="45" t="str">
        <f>INDEX('График выходов'!$B$5:$D$97,Лист2!A13,3)</f>
        <v>эл.сл.</v>
      </c>
      <c r="I15" s="46"/>
      <c r="J15" s="47"/>
      <c r="K15" s="45">
        <v>4177</v>
      </c>
      <c r="L15" s="47"/>
      <c r="M15" s="45"/>
      <c r="N15" s="46"/>
      <c r="O15" s="46"/>
      <c r="P15" s="46"/>
      <c r="Q15" s="46"/>
      <c r="R15" s="46"/>
      <c r="S15" s="46"/>
      <c r="T15" s="47"/>
      <c r="U15" s="7"/>
      <c r="W15" s="122" t="s">
        <v>15</v>
      </c>
      <c r="X15" s="122"/>
      <c r="Y15" s="122"/>
      <c r="Z15" s="122"/>
      <c r="AA15" s="122"/>
      <c r="AB15" s="122"/>
      <c r="AC15" s="122"/>
      <c r="AD15" s="122"/>
      <c r="AE15" s="122"/>
    </row>
    <row r="16" spans="2:31" x14ac:dyDescent="0.25">
      <c r="B16" s="8"/>
      <c r="C16" s="153" t="str">
        <f>INDEX('График выходов'!$B$5:$D$97,Лист2!A14,1)</f>
        <v>Самойлов А.П.</v>
      </c>
      <c r="D16" s="114"/>
      <c r="E16" s="114"/>
      <c r="F16" s="114"/>
      <c r="G16" s="158" t="s">
        <v>166</v>
      </c>
      <c r="H16" s="39" t="str">
        <f>INDEX('График выходов'!$B$5:$D$97,Лист2!A14,3)</f>
        <v>эл.сл.</v>
      </c>
      <c r="I16" s="40"/>
      <c r="J16" s="41"/>
      <c r="K16" s="39">
        <v>2236</v>
      </c>
      <c r="L16" s="41"/>
      <c r="M16" s="39"/>
      <c r="N16" s="40"/>
      <c r="O16" s="40"/>
      <c r="P16" s="40"/>
      <c r="Q16" s="40"/>
      <c r="R16" s="40"/>
      <c r="S16" s="40"/>
      <c r="T16" s="41"/>
      <c r="U16" s="9"/>
      <c r="W16" s="56"/>
      <c r="X16" s="56"/>
      <c r="Y16" s="56"/>
      <c r="Z16" s="56"/>
      <c r="AA16" s="56"/>
      <c r="AB16" s="56"/>
      <c r="AC16" s="56"/>
      <c r="AD16" s="56"/>
      <c r="AE16" s="56"/>
    </row>
    <row r="17" spans="2:31" x14ac:dyDescent="0.25">
      <c r="B17" s="6"/>
      <c r="C17" s="154" t="str">
        <f>INDEX('График выходов'!$B$5:$D$97,Лист2!A15,1)</f>
        <v>Загниенко В.В.</v>
      </c>
      <c r="D17" s="155"/>
      <c r="E17" s="155"/>
      <c r="F17" s="155"/>
      <c r="G17" s="159" t="s">
        <v>166</v>
      </c>
      <c r="H17" s="45" t="str">
        <f>INDEX('График выходов'!$B$5:$D$97,Лист2!A15,3)</f>
        <v>эл.сл.</v>
      </c>
      <c r="I17" s="46"/>
      <c r="J17" s="47"/>
      <c r="K17" s="45">
        <v>1541</v>
      </c>
      <c r="L17" s="47"/>
      <c r="M17" s="45"/>
      <c r="N17" s="46"/>
      <c r="O17" s="46"/>
      <c r="P17" s="46"/>
      <c r="Q17" s="46"/>
      <c r="R17" s="46"/>
      <c r="S17" s="46"/>
      <c r="T17" s="47"/>
      <c r="U17" s="7"/>
    </row>
    <row r="18" spans="2:31" ht="16.5" thickBot="1" x14ac:dyDescent="0.3">
      <c r="B18" s="8"/>
      <c r="C18" s="153" t="str">
        <f>INDEX('График выходов'!$B$5:$D$97,Лист2!A16,1)</f>
        <v>Асеев С.Н.</v>
      </c>
      <c r="D18" s="114"/>
      <c r="E18" s="114"/>
      <c r="F18" s="114"/>
      <c r="G18" s="158" t="s">
        <v>166</v>
      </c>
      <c r="H18" s="39" t="str">
        <f>INDEX('График выходов'!$B$5:$D$97,Лист2!A16,3)</f>
        <v>эл.сл.</v>
      </c>
      <c r="I18" s="40"/>
      <c r="J18" s="41"/>
      <c r="K18" s="39">
        <v>1157</v>
      </c>
      <c r="L18" s="41"/>
      <c r="M18" s="39"/>
      <c r="N18" s="40"/>
      <c r="O18" s="40"/>
      <c r="P18" s="40"/>
      <c r="Q18" s="40"/>
      <c r="R18" s="40"/>
      <c r="S18" s="40"/>
      <c r="T18" s="41"/>
      <c r="U18" s="9"/>
      <c r="W18" s="121" t="s">
        <v>14</v>
      </c>
      <c r="X18" s="121"/>
      <c r="Y18" s="121"/>
      <c r="Z18" s="121"/>
      <c r="AA18" s="121"/>
      <c r="AB18" s="121"/>
      <c r="AC18" s="121"/>
      <c r="AD18" s="121"/>
      <c r="AE18" s="121"/>
    </row>
    <row r="19" spans="2:31" x14ac:dyDescent="0.25">
      <c r="B19" s="6"/>
      <c r="C19" s="154" t="str">
        <f>INDEX('График выходов'!$B$5:$D$97,Лист2!A17,1)</f>
        <v>Рублевский С.В.</v>
      </c>
      <c r="D19" s="155"/>
      <c r="E19" s="155"/>
      <c r="F19" s="155"/>
      <c r="G19" s="159" t="s">
        <v>166</v>
      </c>
      <c r="H19" s="45" t="str">
        <f>INDEX('График выходов'!$B$5:$D$97,Лист2!A17,3)</f>
        <v>эл.сл.</v>
      </c>
      <c r="I19" s="46"/>
      <c r="J19" s="47"/>
      <c r="K19" s="45">
        <v>1186</v>
      </c>
      <c r="L19" s="47"/>
      <c r="M19" s="45"/>
      <c r="N19" s="46"/>
      <c r="O19" s="46"/>
      <c r="P19" s="46"/>
      <c r="Q19" s="46"/>
      <c r="R19" s="46"/>
      <c r="S19" s="46"/>
      <c r="T19" s="47"/>
      <c r="U19" s="7"/>
      <c r="W19" s="123" t="s">
        <v>11</v>
      </c>
      <c r="X19" s="124"/>
      <c r="Y19" s="125"/>
      <c r="Z19" s="117" t="s">
        <v>12</v>
      </c>
      <c r="AA19" s="117" t="s">
        <v>13</v>
      </c>
      <c r="AB19" s="117" t="s">
        <v>12</v>
      </c>
      <c r="AC19" s="117" t="s">
        <v>13</v>
      </c>
      <c r="AD19" s="117" t="s">
        <v>12</v>
      </c>
      <c r="AE19" s="119" t="s">
        <v>13</v>
      </c>
    </row>
    <row r="20" spans="2:31" x14ac:dyDescent="0.25">
      <c r="B20" s="8"/>
      <c r="C20" s="153" t="str">
        <f>INDEX('График выходов'!$B$5:$D$97,Лист2!A18,1)</f>
        <v>Драган В.В.</v>
      </c>
      <c r="D20" s="114"/>
      <c r="E20" s="114"/>
      <c r="F20" s="114"/>
      <c r="G20" s="158" t="s">
        <v>167</v>
      </c>
      <c r="H20" s="39" t="str">
        <f>INDEX('График выходов'!$B$5:$D$97,Лист2!A18,3)</f>
        <v>эл.сл.</v>
      </c>
      <c r="I20" s="40"/>
      <c r="J20" s="41"/>
      <c r="K20" s="39">
        <v>405</v>
      </c>
      <c r="L20" s="41"/>
      <c r="M20" s="39"/>
      <c r="N20" s="40"/>
      <c r="O20" s="40"/>
      <c r="P20" s="40"/>
      <c r="Q20" s="40"/>
      <c r="R20" s="40"/>
      <c r="S20" s="40"/>
      <c r="T20" s="41"/>
      <c r="U20" s="9"/>
      <c r="W20" s="126"/>
      <c r="X20" s="127"/>
      <c r="Y20" s="128"/>
      <c r="Z20" s="118"/>
      <c r="AA20" s="118"/>
      <c r="AB20" s="118"/>
      <c r="AC20" s="118"/>
      <c r="AD20" s="118"/>
      <c r="AE20" s="120"/>
    </row>
    <row r="21" spans="2:31" x14ac:dyDescent="0.25">
      <c r="B21" s="6"/>
      <c r="C21" s="154" t="str">
        <f>INDEX('График выходов'!$B$5:$D$97,Лист2!A19,1)</f>
        <v>Чекрышкин С.А.</v>
      </c>
      <c r="D21" s="155"/>
      <c r="E21" s="155"/>
      <c r="F21" s="155"/>
      <c r="G21" s="159" t="s">
        <v>167</v>
      </c>
      <c r="H21" s="45" t="str">
        <f>INDEX('График выходов'!$B$5:$D$97,Лист2!A19,3)</f>
        <v>эл.сл.</v>
      </c>
      <c r="I21" s="46"/>
      <c r="J21" s="47"/>
      <c r="K21" s="45">
        <v>1902</v>
      </c>
      <c r="L21" s="47"/>
      <c r="M21" s="45"/>
      <c r="N21" s="46"/>
      <c r="O21" s="46"/>
      <c r="P21" s="46"/>
      <c r="Q21" s="46"/>
      <c r="R21" s="46"/>
      <c r="S21" s="46"/>
      <c r="T21" s="47"/>
      <c r="U21" s="7"/>
      <c r="W21" s="126"/>
      <c r="X21" s="127"/>
      <c r="Y21" s="128"/>
      <c r="Z21" s="118"/>
      <c r="AA21" s="118"/>
      <c r="AB21" s="118"/>
      <c r="AC21" s="118"/>
      <c r="AD21" s="118"/>
      <c r="AE21" s="120"/>
    </row>
    <row r="22" spans="2:31" x14ac:dyDescent="0.25">
      <c r="B22" s="8"/>
      <c r="C22" s="153" t="str">
        <f>INDEX('График выходов'!$B$5:$D$97,Лист2!A20,1)</f>
        <v>Солощенко М.Н.</v>
      </c>
      <c r="D22" s="114"/>
      <c r="E22" s="114"/>
      <c r="F22" s="114"/>
      <c r="G22" s="158"/>
      <c r="H22" s="39" t="str">
        <f>INDEX('График выходов'!$B$5:$D$97,Лист2!A20,3)</f>
        <v>эл.сл.</v>
      </c>
      <c r="I22" s="40"/>
      <c r="J22" s="41"/>
      <c r="K22" s="39">
        <v>216</v>
      </c>
      <c r="L22" s="41"/>
      <c r="M22" s="39"/>
      <c r="N22" s="40"/>
      <c r="O22" s="40"/>
      <c r="P22" s="40"/>
      <c r="Q22" s="40"/>
      <c r="R22" s="40"/>
      <c r="S22" s="40"/>
      <c r="T22" s="41"/>
      <c r="U22" s="9"/>
      <c r="W22" s="129"/>
      <c r="X22" s="130"/>
      <c r="Y22" s="131"/>
      <c r="Z22" s="118"/>
      <c r="AA22" s="118"/>
      <c r="AB22" s="118"/>
      <c r="AC22" s="118"/>
      <c r="AD22" s="118"/>
      <c r="AE22" s="120"/>
    </row>
    <row r="23" spans="2:31" x14ac:dyDescent="0.25">
      <c r="B23" s="6"/>
      <c r="C23" s="154" t="str">
        <f>INDEX('График выходов'!$B$5:$D$97,Лист2!A21,1)</f>
        <v>Кулик А.Г.</v>
      </c>
      <c r="D23" s="155"/>
      <c r="E23" s="155"/>
      <c r="F23" s="155"/>
      <c r="G23" s="159" t="s">
        <v>166</v>
      </c>
      <c r="H23" s="45" t="str">
        <f>INDEX('График выходов'!$B$5:$D$97,Лист2!A21,3)</f>
        <v>МПУ</v>
      </c>
      <c r="I23" s="46"/>
      <c r="J23" s="47"/>
      <c r="K23" s="45">
        <v>1814</v>
      </c>
      <c r="L23" s="47"/>
      <c r="M23" s="45"/>
      <c r="N23" s="46"/>
      <c r="O23" s="46"/>
      <c r="P23" s="46"/>
      <c r="Q23" s="46"/>
      <c r="R23" s="46"/>
      <c r="S23" s="46"/>
      <c r="T23" s="47"/>
      <c r="U23" s="7"/>
      <c r="W23" s="87"/>
      <c r="X23" s="40"/>
      <c r="Y23" s="41"/>
      <c r="Z23" s="1"/>
      <c r="AA23" s="1"/>
      <c r="AB23" s="1"/>
      <c r="AC23" s="1"/>
      <c r="AD23" s="1"/>
      <c r="AE23" s="9"/>
    </row>
    <row r="24" spans="2:31" x14ac:dyDescent="0.25">
      <c r="B24" s="8"/>
      <c r="C24" s="153" t="str">
        <f>INDEX('График выходов'!$B$5:$D$97,Лист2!A22,1)</f>
        <v>Матузков А.Г.</v>
      </c>
      <c r="D24" s="114"/>
      <c r="E24" s="114"/>
      <c r="F24" s="114"/>
      <c r="G24" s="158" t="s">
        <v>166</v>
      </c>
      <c r="H24" s="39" t="str">
        <f>INDEX('График выходов'!$B$5:$D$97,Лист2!A22,3)</f>
        <v>МПУ</v>
      </c>
      <c r="I24" s="40"/>
      <c r="J24" s="41"/>
      <c r="K24" s="39">
        <v>1961</v>
      </c>
      <c r="L24" s="41"/>
      <c r="M24" s="39"/>
      <c r="N24" s="40"/>
      <c r="O24" s="40"/>
      <c r="P24" s="40"/>
      <c r="Q24" s="40"/>
      <c r="R24" s="40"/>
      <c r="S24" s="40"/>
      <c r="T24" s="41"/>
      <c r="U24" s="9"/>
      <c r="W24" s="88"/>
      <c r="X24" s="46"/>
      <c r="Y24" s="47"/>
      <c r="Z24" s="2"/>
      <c r="AA24" s="2"/>
      <c r="AB24" s="2"/>
      <c r="AC24" s="2"/>
      <c r="AD24" s="2"/>
      <c r="AE24" s="7"/>
    </row>
    <row r="25" spans="2:31" x14ac:dyDescent="0.25">
      <c r="B25" s="6"/>
      <c r="C25" s="154" t="str">
        <f>INDEX('График выходов'!$B$5:$D$97,Лист2!A23,1)</f>
        <v>Коняхин С.А.</v>
      </c>
      <c r="D25" s="155"/>
      <c r="E25" s="155"/>
      <c r="F25" s="155"/>
      <c r="G25" s="159" t="s">
        <v>166</v>
      </c>
      <c r="H25" s="45" t="str">
        <f>INDEX('График выходов'!$B$5:$D$97,Лист2!A23,3)</f>
        <v>МПУ</v>
      </c>
      <c r="I25" s="46"/>
      <c r="J25" s="47"/>
      <c r="K25" s="45">
        <v>2984</v>
      </c>
      <c r="L25" s="47"/>
      <c r="M25" s="45"/>
      <c r="N25" s="46"/>
      <c r="O25" s="46"/>
      <c r="P25" s="46"/>
      <c r="Q25" s="46"/>
      <c r="R25" s="46"/>
      <c r="S25" s="46"/>
      <c r="T25" s="47"/>
      <c r="U25" s="7"/>
      <c r="W25" s="87"/>
      <c r="X25" s="40"/>
      <c r="Y25" s="41"/>
      <c r="Z25" s="1"/>
      <c r="AA25" s="1"/>
      <c r="AB25" s="1"/>
      <c r="AC25" s="1"/>
      <c r="AD25" s="1"/>
      <c r="AE25" s="9"/>
    </row>
    <row r="26" spans="2:31" x14ac:dyDescent="0.25">
      <c r="B26" s="8"/>
      <c r="C26" s="153" t="str">
        <f>INDEX('График выходов'!$B$5:$D$97,Лист2!A24,1)</f>
        <v>Дзыговский М.П.</v>
      </c>
      <c r="D26" s="114"/>
      <c r="E26" s="114"/>
      <c r="F26" s="114"/>
      <c r="G26" s="158" t="s">
        <v>166</v>
      </c>
      <c r="H26" s="39" t="str">
        <f>INDEX('График выходов'!$B$5:$D$97,Лист2!A24,3)</f>
        <v>гор.раб</v>
      </c>
      <c r="I26" s="40"/>
      <c r="J26" s="41"/>
      <c r="K26" s="39">
        <v>4350</v>
      </c>
      <c r="L26" s="41"/>
      <c r="M26" s="39"/>
      <c r="N26" s="40"/>
      <c r="O26" s="40"/>
      <c r="P26" s="40"/>
      <c r="Q26" s="40"/>
      <c r="R26" s="40"/>
      <c r="S26" s="40"/>
      <c r="T26" s="41"/>
      <c r="U26" s="9"/>
      <c r="W26" s="88"/>
      <c r="X26" s="46"/>
      <c r="Y26" s="47"/>
      <c r="Z26" s="2"/>
      <c r="AA26" s="2"/>
      <c r="AB26" s="2"/>
      <c r="AC26" s="2"/>
      <c r="AD26" s="2"/>
      <c r="AE26" s="7"/>
    </row>
    <row r="27" spans="2:31" x14ac:dyDescent="0.25">
      <c r="B27" s="6"/>
      <c r="C27" s="154" t="str">
        <f>INDEX('График выходов'!$B$5:$D$97,Лист2!A25,1)</f>
        <v>Цикаленко А.Ю.</v>
      </c>
      <c r="D27" s="155"/>
      <c r="E27" s="155"/>
      <c r="F27" s="155"/>
      <c r="G27" s="159" t="s">
        <v>166</v>
      </c>
      <c r="H27" s="45" t="str">
        <f>INDEX('График выходов'!$B$5:$D$97,Лист2!A25,3)</f>
        <v>МПУ</v>
      </c>
      <c r="I27" s="46"/>
      <c r="J27" s="47"/>
      <c r="K27" s="45">
        <v>4491</v>
      </c>
      <c r="L27" s="47"/>
      <c r="M27" s="45"/>
      <c r="N27" s="46"/>
      <c r="O27" s="46"/>
      <c r="P27" s="46"/>
      <c r="Q27" s="46"/>
      <c r="R27" s="46"/>
      <c r="S27" s="46"/>
      <c r="T27" s="47"/>
      <c r="U27" s="7"/>
      <c r="W27" s="87"/>
      <c r="X27" s="40"/>
      <c r="Y27" s="41"/>
      <c r="Z27" s="1"/>
      <c r="AA27" s="1"/>
      <c r="AB27" s="1"/>
      <c r="AC27" s="1"/>
      <c r="AD27" s="25"/>
      <c r="AE27" s="9"/>
    </row>
    <row r="28" spans="2:31" x14ac:dyDescent="0.25">
      <c r="B28" s="8"/>
      <c r="C28" s="153" t="str">
        <f>INDEX('График выходов'!$B$5:$D$98,Лист2!A26,1)</f>
        <v>Гринев В.В.</v>
      </c>
      <c r="D28" s="114"/>
      <c r="E28" s="114"/>
      <c r="F28" s="114"/>
      <c r="G28" s="158" t="s">
        <v>166</v>
      </c>
      <c r="H28" s="39" t="str">
        <f>INDEX('График выходов'!$B$5:$D$97,Лист2!A26,3)</f>
        <v>МПУ</v>
      </c>
      <c r="I28" s="40"/>
      <c r="J28" s="41"/>
      <c r="K28" s="39">
        <v>2534</v>
      </c>
      <c r="L28" s="41"/>
      <c r="M28" s="39"/>
      <c r="N28" s="40"/>
      <c r="O28" s="40"/>
      <c r="P28" s="40"/>
      <c r="Q28" s="40"/>
      <c r="R28" s="40"/>
      <c r="S28" s="40"/>
      <c r="T28" s="41"/>
      <c r="U28" s="9"/>
      <c r="W28" s="88"/>
      <c r="X28" s="46"/>
      <c r="Y28" s="47"/>
      <c r="Z28" s="2"/>
      <c r="AA28" s="2"/>
      <c r="AB28" s="2"/>
      <c r="AC28" s="2"/>
      <c r="AD28" s="2"/>
      <c r="AE28" s="7"/>
    </row>
    <row r="29" spans="2:31" ht="15.75" thickBot="1" x14ac:dyDescent="0.3">
      <c r="B29" s="6"/>
      <c r="C29" s="154" t="str">
        <f>INDEX('График выходов'!$B$5:$D$97,Лист2!A27,1)</f>
        <v>Лунин С.Н.</v>
      </c>
      <c r="D29" s="155"/>
      <c r="E29" s="155"/>
      <c r="F29" s="155"/>
      <c r="G29" s="159" t="s">
        <v>166</v>
      </c>
      <c r="H29" s="45" t="str">
        <f>INDEX('График выходов'!$B$5:$D$97,Лист2!A27,3)</f>
        <v>МПУ</v>
      </c>
      <c r="I29" s="46"/>
      <c r="J29" s="47"/>
      <c r="K29" s="45">
        <v>4805</v>
      </c>
      <c r="L29" s="47"/>
      <c r="M29" s="45"/>
      <c r="N29" s="46"/>
      <c r="O29" s="46"/>
      <c r="P29" s="46"/>
      <c r="Q29" s="46"/>
      <c r="R29" s="46"/>
      <c r="S29" s="46"/>
      <c r="T29" s="47"/>
      <c r="U29" s="7"/>
      <c r="W29" s="89"/>
      <c r="X29" s="43"/>
      <c r="Y29" s="44"/>
      <c r="Z29" s="26"/>
      <c r="AA29" s="26"/>
      <c r="AB29" s="26"/>
      <c r="AC29" s="26"/>
      <c r="AD29" s="26"/>
      <c r="AE29" s="11"/>
    </row>
    <row r="30" spans="2:31" x14ac:dyDescent="0.25">
      <c r="B30" s="8"/>
      <c r="C30" s="153" t="str">
        <f>INDEX('График выходов'!$B$5:$D$97,Лист2!A28,1)</f>
        <v>Чернов А.А.</v>
      </c>
      <c r="D30" s="114"/>
      <c r="E30" s="114"/>
      <c r="F30" s="114"/>
      <c r="G30" s="158" t="s">
        <v>166</v>
      </c>
      <c r="H30" s="39" t="str">
        <f>INDEX('График выходов'!$B$5:$D$97,Лист2!A28,3)</f>
        <v>МПУ</v>
      </c>
      <c r="I30" s="40"/>
      <c r="J30" s="41"/>
      <c r="K30" s="39">
        <v>1846</v>
      </c>
      <c r="L30" s="41"/>
      <c r="M30" s="39"/>
      <c r="N30" s="40"/>
      <c r="O30" s="40"/>
      <c r="P30" s="40"/>
      <c r="Q30" s="40"/>
      <c r="R30" s="40"/>
      <c r="S30" s="40"/>
      <c r="T30" s="41"/>
      <c r="U30" s="9"/>
    </row>
    <row r="31" spans="2:31" x14ac:dyDescent="0.25">
      <c r="B31" s="6"/>
      <c r="C31" s="154" t="str">
        <f>INDEX('График выходов'!$B$5:$D$97,Лист2!A29,1)</f>
        <v>Старостенко А.И.</v>
      </c>
      <c r="D31" s="155"/>
      <c r="E31" s="155"/>
      <c r="F31" s="155"/>
      <c r="G31" s="159" t="s">
        <v>166</v>
      </c>
      <c r="H31" s="45" t="str">
        <f>INDEX('График выходов'!$B$5:$D$97,Лист2!A29,3)</f>
        <v>МПУ</v>
      </c>
      <c r="I31" s="46"/>
      <c r="J31" s="47"/>
      <c r="K31" s="45">
        <v>353</v>
      </c>
      <c r="L31" s="47"/>
      <c r="M31" s="45"/>
      <c r="N31" s="46"/>
      <c r="O31" s="46"/>
      <c r="P31" s="46"/>
      <c r="Q31" s="46"/>
      <c r="R31" s="46"/>
      <c r="S31" s="46"/>
      <c r="T31" s="47"/>
      <c r="U31" s="7"/>
      <c r="V31" s="14"/>
      <c r="W31" s="132" t="s">
        <v>10</v>
      </c>
      <c r="X31" s="132"/>
      <c r="Y31" s="132"/>
      <c r="Z31" s="132"/>
      <c r="AA31" s="132"/>
      <c r="AB31" s="132"/>
      <c r="AC31" s="132"/>
      <c r="AD31" s="132"/>
      <c r="AE31" s="132"/>
    </row>
    <row r="32" spans="2:31" ht="15.75" thickBot="1" x14ac:dyDescent="0.3">
      <c r="B32" s="10"/>
      <c r="C32" s="169" t="str">
        <f>INDEX('График выходов'!$B$5:$D$98,Лист2!A30,1)</f>
        <v>Хандримайлов</v>
      </c>
      <c r="D32" s="170"/>
      <c r="E32" s="170"/>
      <c r="F32" s="170"/>
      <c r="G32" s="157"/>
      <c r="H32" s="42" t="str">
        <f>INDEX('График выходов'!$B$5:$D$98,Лист2!A30,3)</f>
        <v>эл.сл.</v>
      </c>
      <c r="I32" s="43"/>
      <c r="J32" s="44"/>
      <c r="K32" s="42">
        <v>2235</v>
      </c>
      <c r="L32" s="44"/>
      <c r="M32" s="42"/>
      <c r="N32" s="43"/>
      <c r="O32" s="43"/>
      <c r="P32" s="43"/>
      <c r="Q32" s="43"/>
      <c r="R32" s="43"/>
      <c r="S32" s="43"/>
      <c r="T32" s="44"/>
      <c r="U32" s="11"/>
      <c r="V32" s="14"/>
      <c r="W32" s="133" t="s">
        <v>9</v>
      </c>
      <c r="X32" s="133"/>
      <c r="Y32" s="133"/>
      <c r="Z32" s="133"/>
      <c r="AA32" s="133"/>
      <c r="AB32" s="133"/>
      <c r="AC32" s="133"/>
      <c r="AD32" s="133"/>
      <c r="AE32" s="133"/>
    </row>
    <row r="33" spans="2:31" x14ac:dyDescent="0.25"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4"/>
      <c r="T33" s="4"/>
      <c r="U33" s="4"/>
    </row>
    <row r="34" spans="2:31" x14ac:dyDescent="0.25">
      <c r="B34" s="113" t="s">
        <v>16</v>
      </c>
      <c r="C34" s="113"/>
      <c r="D34" s="113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</row>
    <row r="35" spans="2:31" x14ac:dyDescent="0.25">
      <c r="B35" s="114" t="s">
        <v>17</v>
      </c>
      <c r="C35" s="114"/>
      <c r="D35" s="114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pans="2:31" x14ac:dyDescent="0.25">
      <c r="B36" s="115" t="s">
        <v>19</v>
      </c>
      <c r="C36" s="116"/>
      <c r="D36" s="116"/>
      <c r="E36" s="116"/>
      <c r="K36" s="111" t="s">
        <v>22</v>
      </c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W36" s="115" t="s">
        <v>20</v>
      </c>
      <c r="X36" s="115"/>
      <c r="Y36" s="115"/>
    </row>
    <row r="37" spans="2:31" x14ac:dyDescent="0.25">
      <c r="B37" s="113" t="s">
        <v>18</v>
      </c>
      <c r="C37" s="113"/>
      <c r="D37" s="113"/>
      <c r="E37" s="113"/>
      <c r="F37" s="56"/>
      <c r="G37" s="56"/>
      <c r="H37" s="56"/>
      <c r="I37" s="56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W37" s="113" t="s">
        <v>21</v>
      </c>
      <c r="X37" s="113"/>
      <c r="Y37" s="113"/>
      <c r="Z37" s="56"/>
      <c r="AA37" s="56"/>
      <c r="AB37" s="56"/>
      <c r="AC37" s="56"/>
      <c r="AD37" s="56"/>
      <c r="AE37" s="56"/>
    </row>
    <row r="38" spans="2:31" ht="15.75" thickBot="1" x14ac:dyDescent="0.3"/>
    <row r="39" spans="2:31" ht="15" customHeight="1" x14ac:dyDescent="0.25">
      <c r="B39" s="102" t="s">
        <v>38</v>
      </c>
      <c r="C39" s="103"/>
      <c r="D39" s="103"/>
      <c r="E39" s="103"/>
      <c r="F39" s="103"/>
      <c r="G39" s="104"/>
      <c r="H39" s="109" t="s">
        <v>39</v>
      </c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4"/>
      <c r="T39" s="69" t="s">
        <v>44</v>
      </c>
      <c r="U39" s="70"/>
      <c r="V39" s="108" t="s">
        <v>41</v>
      </c>
      <c r="W39" s="108"/>
      <c r="X39" s="108"/>
      <c r="Y39" s="108"/>
      <c r="Z39" s="52" t="s">
        <v>45</v>
      </c>
      <c r="AA39" s="48"/>
      <c r="AB39" s="48"/>
      <c r="AC39" s="48"/>
      <c r="AD39" s="48"/>
      <c r="AE39" s="73"/>
    </row>
    <row r="40" spans="2:31" x14ac:dyDescent="0.25">
      <c r="B40" s="105"/>
      <c r="C40" s="106"/>
      <c r="D40" s="106"/>
      <c r="E40" s="106"/>
      <c r="F40" s="106"/>
      <c r="G40" s="107"/>
      <c r="H40" s="110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7"/>
      <c r="T40" s="71"/>
      <c r="U40" s="72"/>
      <c r="V40" s="100" t="s">
        <v>42</v>
      </c>
      <c r="W40" s="100"/>
      <c r="X40" s="100" t="s">
        <v>43</v>
      </c>
      <c r="Y40" s="100"/>
      <c r="Z40" s="53"/>
      <c r="AA40" s="49"/>
      <c r="AB40" s="49"/>
      <c r="AC40" s="49"/>
      <c r="AD40" s="49"/>
      <c r="AE40" s="74"/>
    </row>
    <row r="41" spans="2:31" x14ac:dyDescent="0.25">
      <c r="B41" s="138"/>
      <c r="C41" s="139"/>
      <c r="D41" s="139"/>
      <c r="E41" s="139"/>
      <c r="F41" s="139"/>
      <c r="G41" s="139"/>
      <c r="H41" s="45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7"/>
      <c r="T41" s="45"/>
      <c r="U41" s="47"/>
      <c r="V41" s="139"/>
      <c r="W41" s="139"/>
      <c r="X41" s="139"/>
      <c r="Y41" s="139"/>
      <c r="Z41" s="45"/>
      <c r="AA41" s="46"/>
      <c r="AB41" s="46"/>
      <c r="AC41" s="46"/>
      <c r="AD41" s="46"/>
      <c r="AE41" s="80"/>
    </row>
    <row r="42" spans="2:31" x14ac:dyDescent="0.25">
      <c r="B42" s="99"/>
      <c r="C42" s="59"/>
      <c r="D42" s="59"/>
      <c r="E42" s="59"/>
      <c r="F42" s="59"/>
      <c r="G42" s="59"/>
      <c r="H42" s="39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1"/>
      <c r="T42" s="39"/>
      <c r="U42" s="41"/>
      <c r="V42" s="59"/>
      <c r="W42" s="59"/>
      <c r="X42" s="59"/>
      <c r="Y42" s="59"/>
      <c r="Z42" s="39"/>
      <c r="AA42" s="40"/>
      <c r="AB42" s="40"/>
      <c r="AC42" s="40"/>
      <c r="AD42" s="40"/>
      <c r="AE42" s="75"/>
    </row>
    <row r="43" spans="2:31" x14ac:dyDescent="0.25">
      <c r="B43" s="138"/>
      <c r="C43" s="139"/>
      <c r="D43" s="139"/>
      <c r="E43" s="139"/>
      <c r="F43" s="139"/>
      <c r="G43" s="139"/>
      <c r="H43" s="45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7"/>
      <c r="T43" s="45"/>
      <c r="U43" s="47"/>
      <c r="V43" s="139"/>
      <c r="W43" s="139"/>
      <c r="X43" s="139"/>
      <c r="Y43" s="139"/>
      <c r="Z43" s="45"/>
      <c r="AA43" s="46"/>
      <c r="AB43" s="46"/>
      <c r="AC43" s="46"/>
      <c r="AD43" s="46"/>
      <c r="AE43" s="80"/>
    </row>
    <row r="44" spans="2:31" ht="15.75" thickBot="1" x14ac:dyDescent="0.3">
      <c r="B44" s="98"/>
      <c r="C44" s="60"/>
      <c r="D44" s="60"/>
      <c r="E44" s="60"/>
      <c r="F44" s="60"/>
      <c r="G44" s="60"/>
      <c r="H44" s="42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4"/>
      <c r="T44" s="42"/>
      <c r="U44" s="44"/>
      <c r="V44" s="60"/>
      <c r="W44" s="60"/>
      <c r="X44" s="60"/>
      <c r="Y44" s="60"/>
      <c r="Z44" s="42"/>
      <c r="AA44" s="43"/>
      <c r="AB44" s="43"/>
      <c r="AC44" s="43"/>
      <c r="AD44" s="43"/>
      <c r="AE44" s="76"/>
    </row>
    <row r="45" spans="2:31" ht="15.75" thickBot="1" x14ac:dyDescent="0.3">
      <c r="B45" s="101" t="s">
        <v>23</v>
      </c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</row>
    <row r="46" spans="2:31" x14ac:dyDescent="0.25">
      <c r="B46" s="102" t="s">
        <v>38</v>
      </c>
      <c r="C46" s="103"/>
      <c r="D46" s="103"/>
      <c r="E46" s="103"/>
      <c r="F46" s="103"/>
      <c r="G46" s="104"/>
      <c r="H46" s="61" t="s">
        <v>40</v>
      </c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3"/>
      <c r="T46" s="69" t="s">
        <v>44</v>
      </c>
      <c r="U46" s="70"/>
      <c r="V46" s="108" t="s">
        <v>41</v>
      </c>
      <c r="W46" s="108"/>
      <c r="X46" s="108"/>
      <c r="Y46" s="108"/>
      <c r="Z46" s="52" t="s">
        <v>45</v>
      </c>
      <c r="AA46" s="48"/>
      <c r="AB46" s="48"/>
      <c r="AC46" s="48"/>
      <c r="AD46" s="48"/>
      <c r="AE46" s="73"/>
    </row>
    <row r="47" spans="2:31" x14ac:dyDescent="0.25">
      <c r="B47" s="105"/>
      <c r="C47" s="106"/>
      <c r="D47" s="106"/>
      <c r="E47" s="106"/>
      <c r="F47" s="106"/>
      <c r="G47" s="107"/>
      <c r="H47" s="64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6"/>
      <c r="T47" s="71"/>
      <c r="U47" s="72"/>
      <c r="V47" s="100" t="s">
        <v>42</v>
      </c>
      <c r="W47" s="100"/>
      <c r="X47" s="100" t="s">
        <v>43</v>
      </c>
      <c r="Y47" s="100"/>
      <c r="Z47" s="53"/>
      <c r="AA47" s="49"/>
      <c r="AB47" s="49"/>
      <c r="AC47" s="49"/>
      <c r="AD47" s="49"/>
      <c r="AE47" s="74"/>
    </row>
    <row r="48" spans="2:31" x14ac:dyDescent="0.25">
      <c r="B48" s="138"/>
      <c r="C48" s="139"/>
      <c r="D48" s="139"/>
      <c r="E48" s="139"/>
      <c r="F48" s="139"/>
      <c r="G48" s="139"/>
      <c r="H48" s="45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7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40"/>
    </row>
    <row r="49" spans="2:31" x14ac:dyDescent="0.25">
      <c r="B49" s="99"/>
      <c r="C49" s="59"/>
      <c r="D49" s="59"/>
      <c r="E49" s="59"/>
      <c r="F49" s="59"/>
      <c r="G49" s="59"/>
      <c r="H49" s="39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1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67"/>
    </row>
    <row r="50" spans="2:31" x14ac:dyDescent="0.25">
      <c r="B50" s="138"/>
      <c r="C50" s="139"/>
      <c r="D50" s="139"/>
      <c r="E50" s="139"/>
      <c r="F50" s="139"/>
      <c r="G50" s="139"/>
      <c r="H50" s="45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7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40"/>
    </row>
    <row r="51" spans="2:31" x14ac:dyDescent="0.25">
      <c r="B51" s="99"/>
      <c r="C51" s="59"/>
      <c r="D51" s="59"/>
      <c r="E51" s="59"/>
      <c r="F51" s="59"/>
      <c r="G51" s="59"/>
      <c r="H51" s="39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1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67"/>
    </row>
    <row r="52" spans="2:31" x14ac:dyDescent="0.25">
      <c r="B52" s="138"/>
      <c r="C52" s="139"/>
      <c r="D52" s="139"/>
      <c r="E52" s="139"/>
      <c r="F52" s="139"/>
      <c r="G52" s="139"/>
      <c r="H52" s="45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7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40"/>
    </row>
    <row r="53" spans="2:31" x14ac:dyDescent="0.25">
      <c r="B53" s="99"/>
      <c r="C53" s="59"/>
      <c r="D53" s="59"/>
      <c r="E53" s="59"/>
      <c r="F53" s="59"/>
      <c r="G53" s="59"/>
      <c r="H53" s="39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1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67"/>
    </row>
    <row r="54" spans="2:31" x14ac:dyDescent="0.25">
      <c r="B54" s="138"/>
      <c r="C54" s="139"/>
      <c r="D54" s="139"/>
      <c r="E54" s="139"/>
      <c r="F54" s="139"/>
      <c r="G54" s="139"/>
      <c r="H54" s="45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7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40"/>
    </row>
    <row r="55" spans="2:31" ht="15.75" thickBot="1" x14ac:dyDescent="0.3">
      <c r="B55" s="98"/>
      <c r="C55" s="60"/>
      <c r="D55" s="60"/>
      <c r="E55" s="60"/>
      <c r="F55" s="60"/>
      <c r="G55" s="60"/>
      <c r="H55" s="42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4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8"/>
    </row>
    <row r="56" spans="2:31" x14ac:dyDescent="0.25">
      <c r="B56" s="56" t="s">
        <v>24</v>
      </c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</row>
    <row r="58" spans="2:31" ht="15.75" thickBot="1" x14ac:dyDescent="0.3">
      <c r="D58" s="97" t="s">
        <v>29</v>
      </c>
      <c r="E58" s="97"/>
      <c r="F58" s="97"/>
      <c r="G58" s="97"/>
      <c r="H58" s="97"/>
      <c r="I58" s="97"/>
      <c r="J58" s="97"/>
      <c r="K58" s="97"/>
      <c r="N58" s="77" t="s">
        <v>37</v>
      </c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</row>
    <row r="59" spans="2:31" x14ac:dyDescent="0.25">
      <c r="B59" s="27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9"/>
      <c r="O59" s="93" t="s">
        <v>30</v>
      </c>
      <c r="P59" s="91"/>
      <c r="Q59" s="91"/>
      <c r="R59" s="91"/>
      <c r="S59" s="94"/>
      <c r="T59" s="90" t="s">
        <v>31</v>
      </c>
      <c r="U59" s="91"/>
      <c r="V59" s="91"/>
      <c r="W59" s="91"/>
      <c r="X59" s="92"/>
      <c r="Y59" s="35"/>
      <c r="Z59" s="84" t="s">
        <v>36</v>
      </c>
      <c r="AA59" s="85"/>
      <c r="AB59" s="85"/>
      <c r="AC59" s="86"/>
      <c r="AD59" s="78">
        <f>COUNT(K4:L32)</f>
        <v>29</v>
      </c>
      <c r="AE59" s="79"/>
    </row>
    <row r="60" spans="2:31" x14ac:dyDescent="0.25">
      <c r="B60" s="30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31"/>
      <c r="O60" s="88"/>
      <c r="P60" s="46"/>
      <c r="Q60" s="46"/>
      <c r="R60" s="46"/>
      <c r="S60" s="47"/>
      <c r="T60" s="45"/>
      <c r="U60" s="46"/>
      <c r="V60" s="46"/>
      <c r="W60" s="46"/>
      <c r="X60" s="80"/>
      <c r="Y60" s="14"/>
      <c r="Z60" s="87" t="s">
        <v>32</v>
      </c>
      <c r="AA60" s="40"/>
      <c r="AB60" s="40"/>
      <c r="AC60" s="41"/>
      <c r="AD60" s="39">
        <v>4</v>
      </c>
      <c r="AE60" s="75"/>
    </row>
    <row r="61" spans="2:31" x14ac:dyDescent="0.25">
      <c r="B61" s="30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31"/>
      <c r="O61" s="87"/>
      <c r="P61" s="40"/>
      <c r="Q61" s="40"/>
      <c r="R61" s="40"/>
      <c r="S61" s="41"/>
      <c r="T61" s="39"/>
      <c r="U61" s="40"/>
      <c r="V61" s="40"/>
      <c r="W61" s="40"/>
      <c r="X61" s="75"/>
      <c r="Y61" s="14"/>
      <c r="Z61" s="88" t="s">
        <v>33</v>
      </c>
      <c r="AA61" s="46"/>
      <c r="AB61" s="46"/>
      <c r="AC61" s="47"/>
      <c r="AD61" s="45">
        <f>AD59-AD60</f>
        <v>25</v>
      </c>
      <c r="AE61" s="80"/>
    </row>
    <row r="62" spans="2:31" x14ac:dyDescent="0.25">
      <c r="B62" s="30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31"/>
      <c r="O62" s="88"/>
      <c r="P62" s="46"/>
      <c r="Q62" s="46"/>
      <c r="R62" s="46"/>
      <c r="S62" s="47"/>
      <c r="T62" s="45"/>
      <c r="U62" s="46"/>
      <c r="V62" s="46"/>
      <c r="W62" s="46"/>
      <c r="X62" s="80"/>
      <c r="Y62" s="14"/>
      <c r="Z62" s="87" t="s">
        <v>34</v>
      </c>
      <c r="AA62" s="40"/>
      <c r="AB62" s="40"/>
      <c r="AC62" s="41"/>
      <c r="AD62" s="39">
        <f>COUNTIFS(H4:J32,"эл.сл.")</f>
        <v>9</v>
      </c>
      <c r="AE62" s="75"/>
    </row>
    <row r="63" spans="2:31" x14ac:dyDescent="0.25">
      <c r="B63" s="30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31"/>
      <c r="O63" s="87"/>
      <c r="P63" s="40"/>
      <c r="Q63" s="40"/>
      <c r="R63" s="40"/>
      <c r="S63" s="41"/>
      <c r="T63" s="39"/>
      <c r="U63" s="40"/>
      <c r="V63" s="40"/>
      <c r="W63" s="40"/>
      <c r="X63" s="75"/>
      <c r="Y63" s="14"/>
      <c r="Z63" s="88" t="s">
        <v>35</v>
      </c>
      <c r="AA63" s="46"/>
      <c r="AB63" s="46"/>
      <c r="AC63" s="47"/>
      <c r="AD63" s="45">
        <f>AD59-AD62</f>
        <v>20</v>
      </c>
      <c r="AE63" s="80"/>
    </row>
    <row r="64" spans="2:31" ht="15.75" thickBot="1" x14ac:dyDescent="0.3">
      <c r="B64" s="32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4"/>
      <c r="O64" s="95"/>
      <c r="P64" s="82"/>
      <c r="Q64" s="82"/>
      <c r="R64" s="82"/>
      <c r="S64" s="96"/>
      <c r="T64" s="81"/>
      <c r="U64" s="82"/>
      <c r="V64" s="82"/>
      <c r="W64" s="82"/>
      <c r="X64" s="83"/>
      <c r="Y64" s="14"/>
      <c r="Z64" s="89" t="s">
        <v>72</v>
      </c>
      <c r="AA64" s="43"/>
      <c r="AB64" s="43"/>
      <c r="AC64" s="44"/>
      <c r="AD64" s="36">
        <f>COUNTIFS(G4:G32,"ш-11")+AD65</f>
        <v>3</v>
      </c>
      <c r="AE64" s="37">
        <f>COUNTIFS(G4:G32,"м-01")</f>
        <v>14</v>
      </c>
    </row>
    <row r="65" spans="2:31" x14ac:dyDescent="0.25">
      <c r="AD65" s="152">
        <v>1</v>
      </c>
    </row>
    <row r="66" spans="2:31" x14ac:dyDescent="0.25">
      <c r="B66" s="141" t="s">
        <v>25</v>
      </c>
      <c r="C66" s="141"/>
      <c r="D66" s="141"/>
      <c r="E66" s="142"/>
      <c r="F66" s="142"/>
      <c r="G66" s="142"/>
      <c r="H66" s="142"/>
      <c r="I66" s="141" t="s">
        <v>26</v>
      </c>
      <c r="J66" s="141"/>
      <c r="K66" s="141"/>
      <c r="L66" s="141"/>
      <c r="M66" s="143"/>
      <c r="N66" s="143"/>
      <c r="O66" s="143"/>
      <c r="P66" s="141" t="s">
        <v>27</v>
      </c>
      <c r="Q66" s="141"/>
      <c r="R66" s="141"/>
      <c r="S66" s="141"/>
      <c r="T66" s="142"/>
      <c r="U66" s="142"/>
      <c r="V66" s="142"/>
      <c r="W66" s="142"/>
      <c r="X66" s="141" t="s">
        <v>28</v>
      </c>
      <c r="Y66" s="141"/>
      <c r="Z66" s="141"/>
      <c r="AA66" s="56"/>
      <c r="AB66" s="56"/>
      <c r="AC66" s="56"/>
      <c r="AD66" s="56"/>
      <c r="AE66" s="56"/>
    </row>
  </sheetData>
  <mergeCells count="281">
    <mergeCell ref="C14:F14"/>
    <mergeCell ref="C15:F15"/>
    <mergeCell ref="C16:F16"/>
    <mergeCell ref="C17:F17"/>
    <mergeCell ref="C18:F18"/>
    <mergeCell ref="C19:F19"/>
    <mergeCell ref="C20:F20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M5:T5"/>
    <mergeCell ref="M7:T7"/>
    <mergeCell ref="M13:T13"/>
    <mergeCell ref="M11:T11"/>
    <mergeCell ref="M9:T9"/>
    <mergeCell ref="M15:T15"/>
    <mergeCell ref="M17:T17"/>
    <mergeCell ref="M19:T19"/>
    <mergeCell ref="M21:T21"/>
    <mergeCell ref="C30:F30"/>
    <mergeCell ref="C31:F31"/>
    <mergeCell ref="C32:F32"/>
    <mergeCell ref="W2:AE2"/>
    <mergeCell ref="W3:Z3"/>
    <mergeCell ref="AA4:AE4"/>
    <mergeCell ref="AA5:AE5"/>
    <mergeCell ref="AA6:AE6"/>
    <mergeCell ref="AA7:AE7"/>
    <mergeCell ref="W7:Z7"/>
    <mergeCell ref="W9:AE13"/>
    <mergeCell ref="W4:Z4"/>
    <mergeCell ref="W5:Z5"/>
    <mergeCell ref="W6:Z6"/>
    <mergeCell ref="W31:AE31"/>
    <mergeCell ref="W32:AE32"/>
    <mergeCell ref="W23:Y23"/>
    <mergeCell ref="W24:Y24"/>
    <mergeCell ref="W25:Y25"/>
    <mergeCell ref="W26:Y26"/>
    <mergeCell ref="W27:Y27"/>
    <mergeCell ref="W28:Y28"/>
    <mergeCell ref="AA3:AE3"/>
    <mergeCell ref="AD19:AD22"/>
    <mergeCell ref="AE19:AE22"/>
    <mergeCell ref="W18:AE18"/>
    <mergeCell ref="W16:AE16"/>
    <mergeCell ref="W15:AE15"/>
    <mergeCell ref="W14:AE14"/>
    <mergeCell ref="W29:Y29"/>
    <mergeCell ref="W19:Y22"/>
    <mergeCell ref="Z19:Z22"/>
    <mergeCell ref="AA19:AA22"/>
    <mergeCell ref="AB19:AB22"/>
    <mergeCell ref="AC19:AC22"/>
    <mergeCell ref="K36:U37"/>
    <mergeCell ref="B39:G40"/>
    <mergeCell ref="B34:D34"/>
    <mergeCell ref="B35:D35"/>
    <mergeCell ref="E34:AE34"/>
    <mergeCell ref="E35:AE35"/>
    <mergeCell ref="B37:E37"/>
    <mergeCell ref="B36:E36"/>
    <mergeCell ref="F37:I37"/>
    <mergeCell ref="W36:Y36"/>
    <mergeCell ref="W37:Y37"/>
    <mergeCell ref="Z37:AE37"/>
    <mergeCell ref="B48:G48"/>
    <mergeCell ref="V48:W48"/>
    <mergeCell ref="X48:Y48"/>
    <mergeCell ref="B45:AE45"/>
    <mergeCell ref="B46:G47"/>
    <mergeCell ref="V46:Y46"/>
    <mergeCell ref="V47:W47"/>
    <mergeCell ref="V41:W41"/>
    <mergeCell ref="V42:W42"/>
    <mergeCell ref="V43:W43"/>
    <mergeCell ref="X41:Y41"/>
    <mergeCell ref="X42:Y42"/>
    <mergeCell ref="X43:Y43"/>
    <mergeCell ref="B41:G41"/>
    <mergeCell ref="B42:G42"/>
    <mergeCell ref="B43:G43"/>
    <mergeCell ref="H48:S48"/>
    <mergeCell ref="H41:S41"/>
    <mergeCell ref="H42:S42"/>
    <mergeCell ref="H43:S43"/>
    <mergeCell ref="H44:S44"/>
    <mergeCell ref="B52:G52"/>
    <mergeCell ref="V52:W52"/>
    <mergeCell ref="X52:Y52"/>
    <mergeCell ref="B49:G49"/>
    <mergeCell ref="V49:W49"/>
    <mergeCell ref="X49:Y49"/>
    <mergeCell ref="B50:G50"/>
    <mergeCell ref="V50:W50"/>
    <mergeCell ref="X50:Y50"/>
    <mergeCell ref="H49:S49"/>
    <mergeCell ref="H50:S50"/>
    <mergeCell ref="H51:S51"/>
    <mergeCell ref="H52:S52"/>
    <mergeCell ref="O60:S60"/>
    <mergeCell ref="O59:S59"/>
    <mergeCell ref="O61:S61"/>
    <mergeCell ref="O62:S62"/>
    <mergeCell ref="O63:S63"/>
    <mergeCell ref="O64:S64"/>
    <mergeCell ref="E66:H66"/>
    <mergeCell ref="D58:K58"/>
    <mergeCell ref="B44:G44"/>
    <mergeCell ref="B56:AE56"/>
    <mergeCell ref="Z46:AE47"/>
    <mergeCell ref="Z48:AE48"/>
    <mergeCell ref="Z49:AE49"/>
    <mergeCell ref="Z50:AE50"/>
    <mergeCell ref="B55:G55"/>
    <mergeCell ref="V55:W55"/>
    <mergeCell ref="X55:Y55"/>
    <mergeCell ref="B53:G53"/>
    <mergeCell ref="V53:W53"/>
    <mergeCell ref="X53:Y53"/>
    <mergeCell ref="B54:G54"/>
    <mergeCell ref="V54:W54"/>
    <mergeCell ref="X54:Y54"/>
    <mergeCell ref="B51:G51"/>
    <mergeCell ref="AD59:AE59"/>
    <mergeCell ref="AD60:AE60"/>
    <mergeCell ref="AD61:AE61"/>
    <mergeCell ref="AD62:AE62"/>
    <mergeCell ref="AD63:AE63"/>
    <mergeCell ref="T62:X62"/>
    <mergeCell ref="T63:X63"/>
    <mergeCell ref="T64:X64"/>
    <mergeCell ref="Z59:AC59"/>
    <mergeCell ref="Z60:AC60"/>
    <mergeCell ref="Z61:AC61"/>
    <mergeCell ref="Z62:AC62"/>
    <mergeCell ref="Z63:AC63"/>
    <mergeCell ref="Z64:AC64"/>
    <mergeCell ref="T59:X59"/>
    <mergeCell ref="T60:X60"/>
    <mergeCell ref="T61:X61"/>
    <mergeCell ref="T44:U44"/>
    <mergeCell ref="Z39:AE40"/>
    <mergeCell ref="Z41:AE41"/>
    <mergeCell ref="Z42:AE42"/>
    <mergeCell ref="Z43:AE43"/>
    <mergeCell ref="Z44:AE44"/>
    <mergeCell ref="N58:Y58"/>
    <mergeCell ref="T39:U40"/>
    <mergeCell ref="T41:U41"/>
    <mergeCell ref="T42:U42"/>
    <mergeCell ref="V44:W44"/>
    <mergeCell ref="X44:Y44"/>
    <mergeCell ref="V51:W51"/>
    <mergeCell ref="X51:Y51"/>
    <mergeCell ref="X47:Y47"/>
    <mergeCell ref="V40:W40"/>
    <mergeCell ref="V39:Y39"/>
    <mergeCell ref="X40:Y40"/>
    <mergeCell ref="H39:S40"/>
    <mergeCell ref="H53:S53"/>
    <mergeCell ref="H54:S54"/>
    <mergeCell ref="H55:S55"/>
    <mergeCell ref="AA66:AE66"/>
    <mergeCell ref="C2:G3"/>
    <mergeCell ref="U2:U3"/>
    <mergeCell ref="K9:L9"/>
    <mergeCell ref="K10:L10"/>
    <mergeCell ref="K11:L11"/>
    <mergeCell ref="K12:L12"/>
    <mergeCell ref="T52:U52"/>
    <mergeCell ref="T53:U53"/>
    <mergeCell ref="T54:U54"/>
    <mergeCell ref="T55:U55"/>
    <mergeCell ref="H46:S47"/>
    <mergeCell ref="T66:W66"/>
    <mergeCell ref="Z51:AE51"/>
    <mergeCell ref="Z52:AE52"/>
    <mergeCell ref="Z53:AE53"/>
    <mergeCell ref="Z54:AE54"/>
    <mergeCell ref="Z55:AE55"/>
    <mergeCell ref="T46:U47"/>
    <mergeCell ref="T48:U48"/>
    <mergeCell ref="T49:U49"/>
    <mergeCell ref="T50:U50"/>
    <mergeCell ref="T51:U51"/>
    <mergeCell ref="T43:U43"/>
    <mergeCell ref="K23:L23"/>
    <mergeCell ref="K24:L24"/>
    <mergeCell ref="K13:L13"/>
    <mergeCell ref="K14:L14"/>
    <mergeCell ref="K15:L15"/>
    <mergeCell ref="K16:L16"/>
    <mergeCell ref="K17:L17"/>
    <mergeCell ref="K18:L18"/>
    <mergeCell ref="B2:B3"/>
    <mergeCell ref="K4:L4"/>
    <mergeCell ref="K5:L5"/>
    <mergeCell ref="K6:L6"/>
    <mergeCell ref="K7:L7"/>
    <mergeCell ref="K8:L8"/>
    <mergeCell ref="H13:J13"/>
    <mergeCell ref="H14:J14"/>
    <mergeCell ref="H15:J15"/>
    <mergeCell ref="H16:J16"/>
    <mergeCell ref="K31:L31"/>
    <mergeCell ref="K32:L32"/>
    <mergeCell ref="H2:J3"/>
    <mergeCell ref="H4:J4"/>
    <mergeCell ref="H5:J5"/>
    <mergeCell ref="H6:J6"/>
    <mergeCell ref="H7:J7"/>
    <mergeCell ref="H8:J8"/>
    <mergeCell ref="H9:J9"/>
    <mergeCell ref="H10:J10"/>
    <mergeCell ref="K25:L25"/>
    <mergeCell ref="K26:L26"/>
    <mergeCell ref="K27:L27"/>
    <mergeCell ref="K28:L28"/>
    <mergeCell ref="K29:L29"/>
    <mergeCell ref="K30:L30"/>
    <mergeCell ref="K19:L19"/>
    <mergeCell ref="K20:L20"/>
    <mergeCell ref="K21:L21"/>
    <mergeCell ref="K22:L22"/>
    <mergeCell ref="H29:J29"/>
    <mergeCell ref="H30:J30"/>
    <mergeCell ref="H31:J31"/>
    <mergeCell ref="H32:J32"/>
    <mergeCell ref="K2:L3"/>
    <mergeCell ref="M2:T3"/>
    <mergeCell ref="M4:T4"/>
    <mergeCell ref="M6:T6"/>
    <mergeCell ref="M8:T8"/>
    <mergeCell ref="M10:T10"/>
    <mergeCell ref="H23:J23"/>
    <mergeCell ref="H24:J24"/>
    <mergeCell ref="H25:J25"/>
    <mergeCell ref="H26:J26"/>
    <mergeCell ref="H27:J27"/>
    <mergeCell ref="H28:J28"/>
    <mergeCell ref="H17:J17"/>
    <mergeCell ref="H18:J18"/>
    <mergeCell ref="H19:J19"/>
    <mergeCell ref="H20:J20"/>
    <mergeCell ref="H21:J21"/>
    <mergeCell ref="H22:J22"/>
    <mergeCell ref="H11:J11"/>
    <mergeCell ref="H12:J12"/>
    <mergeCell ref="M24:T24"/>
    <mergeCell ref="M26:T26"/>
    <mergeCell ref="M28:T28"/>
    <mergeCell ref="M30:T30"/>
    <mergeCell ref="M32:T32"/>
    <mergeCell ref="M12:T12"/>
    <mergeCell ref="M14:T14"/>
    <mergeCell ref="M16:T16"/>
    <mergeCell ref="M18:T18"/>
    <mergeCell ref="M20:T20"/>
    <mergeCell ref="M22:T22"/>
    <mergeCell ref="M23:T23"/>
    <mergeCell ref="M25:T25"/>
    <mergeCell ref="M27:T27"/>
    <mergeCell ref="M29:T29"/>
    <mergeCell ref="M31:T31"/>
  </mergeCells>
  <conditionalFormatting sqref="C4 C6 C8 C10 C12 C14 C16 C18 C20 C22 C24 C26 C28 C30 H32:J32 H30:J30 H28:J28 H26:J26 H24:J24 H22:J22 H20:J20 H18:J18 H16:J16 H14:J14 H12:J12 H10:J10 H8:J8 H6:J6 G5:G32 G4:J4">
    <cfRule type="containsErrors" dxfId="32" priority="3">
      <formula>ISERROR(C4)</formula>
    </cfRule>
  </conditionalFormatting>
  <conditionalFormatting sqref="C5 C7 C9 C11 C13 C15 C17 C19 C21 C23 C25 C27 C29 H31:J31 H29:J29 H27:J27 H25:J25 H23:J23 H21:J21 H19:J19 H17:J17 H15:J15 H13:J13 H11:J11 H9:J9 H7:J7 H5:J5 C31:C32">
    <cfRule type="containsErrors" dxfId="31" priority="2">
      <formula>ISERROR(C5)</formula>
    </cfRule>
  </conditionalFormatting>
  <conditionalFormatting sqref="C32:F32">
    <cfRule type="containsErrors" dxfId="30" priority="1">
      <formula>ISERROR(C32)</formula>
    </cfRule>
  </conditionalFormatting>
  <pageMargins left="0.7" right="0.65625" top="0.718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Лист2!$B$2:$B$3</xm:f>
          </x14:formula1>
          <xm:sqref>G4:G32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8"/>
  <sheetViews>
    <sheetView tabSelected="1" topLeftCell="A79" zoomScaleNormal="100" workbookViewId="0">
      <selection activeCell="A11" sqref="A11:AO11"/>
    </sheetView>
    <sheetView workbookViewId="1">
      <selection sqref="A1:D2"/>
    </sheetView>
    <sheetView tabSelected="1" workbookViewId="2">
      <selection sqref="A1:D2"/>
    </sheetView>
    <sheetView tabSelected="1" workbookViewId="3">
      <selection sqref="A1:AJ3"/>
    </sheetView>
    <sheetView tabSelected="1" workbookViewId="4">
      <selection sqref="A1:D2"/>
    </sheetView>
  </sheetViews>
  <sheetFormatPr defaultRowHeight="15" x14ac:dyDescent="0.25"/>
  <cols>
    <col min="1" max="1" width="3" customWidth="1"/>
    <col min="2" max="2" width="13.42578125" customWidth="1"/>
    <col min="3" max="3" width="6.5703125" customWidth="1"/>
    <col min="4" max="4" width="9.140625" customWidth="1"/>
    <col min="5" max="5" width="3.28515625" customWidth="1"/>
    <col min="6" max="41" width="2.7109375" customWidth="1"/>
  </cols>
  <sheetData>
    <row r="1" spans="1:41" x14ac:dyDescent="0.25">
      <c r="A1" s="144"/>
      <c r="B1" s="144"/>
      <c r="C1" s="144"/>
      <c r="D1" s="144"/>
      <c r="E1" s="151"/>
      <c r="F1" s="149" t="s">
        <v>63</v>
      </c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66" t="s">
        <v>70</v>
      </c>
      <c r="AL1" s="166" t="s">
        <v>71</v>
      </c>
      <c r="AM1" s="166" t="s">
        <v>168</v>
      </c>
      <c r="AN1" s="166" t="s">
        <v>169</v>
      </c>
      <c r="AO1" s="166" t="s">
        <v>172</v>
      </c>
    </row>
    <row r="2" spans="1:41" x14ac:dyDescent="0.25">
      <c r="A2" s="144"/>
      <c r="B2" s="144"/>
      <c r="C2" s="144"/>
      <c r="D2" s="144"/>
      <c r="E2" s="145"/>
      <c r="F2" s="147" t="s">
        <v>53</v>
      </c>
      <c r="G2" s="147" t="s">
        <v>54</v>
      </c>
      <c r="H2" s="148" t="s">
        <v>55</v>
      </c>
      <c r="I2" s="148" t="s">
        <v>56</v>
      </c>
      <c r="J2" s="148" t="s">
        <v>57</v>
      </c>
      <c r="K2" s="148" t="s">
        <v>58</v>
      </c>
      <c r="L2" s="148" t="s">
        <v>59</v>
      </c>
      <c r="M2" s="147" t="s">
        <v>53</v>
      </c>
      <c r="N2" s="147" t="s">
        <v>54</v>
      </c>
      <c r="O2" s="148" t="s">
        <v>55</v>
      </c>
      <c r="P2" s="148" t="s">
        <v>56</v>
      </c>
      <c r="Q2" s="148" t="s">
        <v>57</v>
      </c>
      <c r="R2" s="148" t="s">
        <v>58</v>
      </c>
      <c r="S2" s="148" t="s">
        <v>59</v>
      </c>
      <c r="T2" s="147" t="s">
        <v>53</v>
      </c>
      <c r="U2" s="147" t="s">
        <v>54</v>
      </c>
      <c r="V2" s="148" t="s">
        <v>55</v>
      </c>
      <c r="W2" s="148" t="s">
        <v>56</v>
      </c>
      <c r="X2" s="148" t="s">
        <v>57</v>
      </c>
      <c r="Y2" s="148" t="s">
        <v>58</v>
      </c>
      <c r="Z2" s="148" t="s">
        <v>59</v>
      </c>
      <c r="AA2" s="147" t="s">
        <v>53</v>
      </c>
      <c r="AB2" s="147" t="s">
        <v>54</v>
      </c>
      <c r="AC2" s="148" t="s">
        <v>55</v>
      </c>
      <c r="AD2" s="148" t="s">
        <v>56</v>
      </c>
      <c r="AE2" s="148" t="s">
        <v>57</v>
      </c>
      <c r="AF2" s="148" t="s">
        <v>58</v>
      </c>
      <c r="AG2" s="148" t="s">
        <v>59</v>
      </c>
      <c r="AH2" s="147" t="s">
        <v>53</v>
      </c>
      <c r="AI2" s="147" t="s">
        <v>54</v>
      </c>
      <c r="AJ2" s="148" t="s">
        <v>55</v>
      </c>
      <c r="AK2" s="166"/>
      <c r="AL2" s="166"/>
      <c r="AM2" s="166"/>
      <c r="AN2" s="166"/>
      <c r="AO2" s="166"/>
    </row>
    <row r="3" spans="1:41" x14ac:dyDescent="0.25">
      <c r="A3" t="s">
        <v>163</v>
      </c>
      <c r="B3" s="38" t="s">
        <v>15</v>
      </c>
      <c r="C3" s="161" t="s">
        <v>52</v>
      </c>
      <c r="D3" s="161" t="s">
        <v>46</v>
      </c>
      <c r="E3" s="162" t="s">
        <v>214</v>
      </c>
      <c r="F3" s="150">
        <v>1</v>
      </c>
      <c r="G3" s="146">
        <v>2</v>
      </c>
      <c r="H3" s="146">
        <v>3</v>
      </c>
      <c r="I3" s="146">
        <v>4</v>
      </c>
      <c r="J3" s="146">
        <v>5</v>
      </c>
      <c r="K3" s="146">
        <v>6</v>
      </c>
      <c r="L3" s="146">
        <v>7</v>
      </c>
      <c r="M3" s="146">
        <v>8</v>
      </c>
      <c r="N3" s="146">
        <v>9</v>
      </c>
      <c r="O3" s="146">
        <v>10</v>
      </c>
      <c r="P3" s="146">
        <v>11</v>
      </c>
      <c r="Q3" s="146">
        <v>12</v>
      </c>
      <c r="R3" s="146">
        <v>13</v>
      </c>
      <c r="S3" s="146">
        <v>14</v>
      </c>
      <c r="T3" s="146">
        <v>15</v>
      </c>
      <c r="U3" s="146">
        <v>16</v>
      </c>
      <c r="V3" s="146">
        <v>17</v>
      </c>
      <c r="W3" s="146">
        <v>18</v>
      </c>
      <c r="X3" s="146">
        <v>19</v>
      </c>
      <c r="Y3" s="146">
        <v>20</v>
      </c>
      <c r="Z3" s="146">
        <v>21</v>
      </c>
      <c r="AA3" s="146">
        <v>22</v>
      </c>
      <c r="AB3" s="146">
        <v>23</v>
      </c>
      <c r="AC3" s="146">
        <v>24</v>
      </c>
      <c r="AD3" s="146">
        <v>25</v>
      </c>
      <c r="AE3" s="146">
        <v>26</v>
      </c>
      <c r="AF3" s="146">
        <v>27</v>
      </c>
      <c r="AG3" s="146">
        <v>28</v>
      </c>
      <c r="AH3" s="146">
        <v>29</v>
      </c>
      <c r="AI3" s="146">
        <v>30</v>
      </c>
      <c r="AJ3" s="146">
        <v>31</v>
      </c>
      <c r="AK3" s="166"/>
      <c r="AL3" s="166"/>
      <c r="AM3" s="166"/>
      <c r="AN3" s="166"/>
      <c r="AO3" s="166"/>
    </row>
    <row r="4" spans="1:41" x14ac:dyDescent="0.25">
      <c r="A4" s="160" t="s">
        <v>173</v>
      </c>
      <c r="B4" s="160" t="s">
        <v>174</v>
      </c>
      <c r="C4" s="160" t="s">
        <v>175</v>
      </c>
      <c r="D4" s="160" t="s">
        <v>176</v>
      </c>
      <c r="E4" s="163" t="s">
        <v>177</v>
      </c>
      <c r="F4" s="165" t="s">
        <v>178</v>
      </c>
      <c r="G4" s="165" t="s">
        <v>179</v>
      </c>
      <c r="H4" s="165" t="s">
        <v>180</v>
      </c>
      <c r="I4" s="165" t="s">
        <v>181</v>
      </c>
      <c r="J4" s="165" t="s">
        <v>182</v>
      </c>
      <c r="K4" s="165" t="s">
        <v>183</v>
      </c>
      <c r="L4" s="165" t="s">
        <v>184</v>
      </c>
      <c r="M4" s="165" t="s">
        <v>185</v>
      </c>
      <c r="N4" s="165" t="s">
        <v>186</v>
      </c>
      <c r="O4" s="165" t="s">
        <v>187</v>
      </c>
      <c r="P4" s="165" t="s">
        <v>188</v>
      </c>
      <c r="Q4" s="165" t="s">
        <v>189</v>
      </c>
      <c r="R4" s="165" t="s">
        <v>190</v>
      </c>
      <c r="S4" s="165" t="s">
        <v>191</v>
      </c>
      <c r="T4" s="165" t="s">
        <v>192</v>
      </c>
      <c r="U4" s="165" t="s">
        <v>193</v>
      </c>
      <c r="V4" s="165" t="s">
        <v>194</v>
      </c>
      <c r="W4" s="165" t="s">
        <v>195</v>
      </c>
      <c r="X4" s="165" t="s">
        <v>196</v>
      </c>
      <c r="Y4" s="165" t="s">
        <v>197</v>
      </c>
      <c r="Z4" s="165" t="s">
        <v>198</v>
      </c>
      <c r="AA4" s="165" t="s">
        <v>199</v>
      </c>
      <c r="AB4" s="165" t="s">
        <v>200</v>
      </c>
      <c r="AC4" s="165" t="s">
        <v>201</v>
      </c>
      <c r="AD4" s="165" t="s">
        <v>202</v>
      </c>
      <c r="AE4" s="165" t="s">
        <v>203</v>
      </c>
      <c r="AF4" s="165" t="s">
        <v>204</v>
      </c>
      <c r="AG4" s="165" t="s">
        <v>205</v>
      </c>
      <c r="AH4" s="165" t="s">
        <v>206</v>
      </c>
      <c r="AI4" s="165" t="s">
        <v>207</v>
      </c>
      <c r="AJ4" s="165" t="s">
        <v>208</v>
      </c>
      <c r="AK4" t="s">
        <v>209</v>
      </c>
      <c r="AL4" t="s">
        <v>210</v>
      </c>
      <c r="AM4" t="s">
        <v>211</v>
      </c>
      <c r="AN4" t="s">
        <v>212</v>
      </c>
      <c r="AO4" t="s">
        <v>213</v>
      </c>
    </row>
    <row r="5" spans="1:41" x14ac:dyDescent="0.25">
      <c r="A5" s="160">
        <v>1</v>
      </c>
      <c r="B5" s="160" t="s">
        <v>92</v>
      </c>
      <c r="C5" s="160">
        <v>2807</v>
      </c>
      <c r="D5" s="160" t="s">
        <v>67</v>
      </c>
      <c r="E5" s="163"/>
      <c r="F5" s="165">
        <v>3</v>
      </c>
      <c r="G5" s="165">
        <v>3</v>
      </c>
      <c r="H5" s="165">
        <v>3</v>
      </c>
      <c r="I5" s="165" t="s">
        <v>69</v>
      </c>
      <c r="J5" s="165">
        <v>3</v>
      </c>
      <c r="K5" s="165">
        <v>3</v>
      </c>
      <c r="L5" s="165">
        <v>3</v>
      </c>
      <c r="M5" s="165" t="s">
        <v>69</v>
      </c>
      <c r="N5" s="165">
        <v>3</v>
      </c>
      <c r="O5" s="165">
        <v>3</v>
      </c>
      <c r="P5" s="165">
        <v>3</v>
      </c>
      <c r="Q5" s="165" t="s">
        <v>69</v>
      </c>
      <c r="R5" s="165">
        <v>3</v>
      </c>
      <c r="S5" s="165" t="s">
        <v>171</v>
      </c>
      <c r="T5" s="165" t="s">
        <v>171</v>
      </c>
      <c r="U5" s="165" t="s">
        <v>171</v>
      </c>
      <c r="V5" s="165" t="s">
        <v>69</v>
      </c>
      <c r="W5" s="165">
        <v>3</v>
      </c>
      <c r="X5" s="165" t="s">
        <v>171</v>
      </c>
      <c r="Y5" s="165" t="s">
        <v>69</v>
      </c>
      <c r="Z5" s="165">
        <v>3</v>
      </c>
      <c r="AA5" s="165">
        <v>3</v>
      </c>
      <c r="AB5" s="165">
        <v>3</v>
      </c>
      <c r="AC5" s="165" t="s">
        <v>69</v>
      </c>
      <c r="AD5" s="165">
        <v>3</v>
      </c>
      <c r="AE5" s="165">
        <v>3</v>
      </c>
      <c r="AF5" s="165" t="s">
        <v>170</v>
      </c>
      <c r="AG5" s="165" t="s">
        <v>170</v>
      </c>
      <c r="AH5" s="165" t="s">
        <v>170</v>
      </c>
      <c r="AI5" s="165" t="s">
        <v>170</v>
      </c>
      <c r="AJ5" s="165" t="s">
        <v>170</v>
      </c>
      <c r="AK5">
        <f>COUNT(F5:AJ5)</f>
        <v>16</v>
      </c>
      <c r="AL5">
        <f>COUNTIFS(F5:AJ5,"в")</f>
        <v>6</v>
      </c>
      <c r="AM5">
        <f>COUNTIFS(F5:AJ5,"о")</f>
        <v>5</v>
      </c>
      <c r="AN5">
        <f>COUNTIFS(F5:AJ5,"б")</f>
        <v>4</v>
      </c>
      <c r="AO5">
        <f>COUNT(F5:T5)</f>
        <v>10</v>
      </c>
    </row>
    <row r="6" spans="1:41" x14ac:dyDescent="0.25">
      <c r="A6" s="160">
        <v>2</v>
      </c>
      <c r="B6" s="160" t="s">
        <v>118</v>
      </c>
      <c r="C6" s="160">
        <v>3479</v>
      </c>
      <c r="D6" s="160" t="s">
        <v>67</v>
      </c>
      <c r="E6" s="163"/>
      <c r="F6" s="165">
        <v>3</v>
      </c>
      <c r="G6" s="165">
        <v>3</v>
      </c>
      <c r="H6" s="165" t="s">
        <v>69</v>
      </c>
      <c r="I6" s="165">
        <v>3</v>
      </c>
      <c r="J6" s="165">
        <v>3</v>
      </c>
      <c r="K6" s="165">
        <v>3</v>
      </c>
      <c r="L6" s="165" t="s">
        <v>69</v>
      </c>
      <c r="M6" s="165">
        <v>3</v>
      </c>
      <c r="N6" s="165">
        <v>3</v>
      </c>
      <c r="O6" s="165">
        <v>3</v>
      </c>
      <c r="P6" s="165" t="s">
        <v>69</v>
      </c>
      <c r="Q6" s="165">
        <v>3</v>
      </c>
      <c r="R6" s="165">
        <v>3</v>
      </c>
      <c r="S6" s="165">
        <v>3</v>
      </c>
      <c r="T6" s="165" t="s">
        <v>69</v>
      </c>
      <c r="U6" s="165">
        <v>3</v>
      </c>
      <c r="V6" s="165">
        <v>3</v>
      </c>
      <c r="W6" s="165">
        <v>3</v>
      </c>
      <c r="X6" s="165" t="s">
        <v>69</v>
      </c>
      <c r="Y6" s="165" t="s">
        <v>69</v>
      </c>
      <c r="Z6" s="165">
        <v>3</v>
      </c>
      <c r="AA6" s="165">
        <v>3</v>
      </c>
      <c r="AB6" s="165" t="s">
        <v>69</v>
      </c>
      <c r="AC6" s="165">
        <v>3</v>
      </c>
      <c r="AD6" s="165">
        <v>3</v>
      </c>
      <c r="AE6" s="165">
        <v>3</v>
      </c>
      <c r="AF6" s="165" t="s">
        <v>69</v>
      </c>
      <c r="AG6" s="165">
        <v>3</v>
      </c>
      <c r="AH6" s="165">
        <v>3</v>
      </c>
      <c r="AI6" s="165" t="s">
        <v>69</v>
      </c>
      <c r="AJ6" s="165" t="s">
        <v>69</v>
      </c>
      <c r="AK6">
        <f>COUNT(F6:AJ6)</f>
        <v>21</v>
      </c>
      <c r="AL6">
        <f t="shared" ref="AL6:AL69" si="0">COUNTIFS(F6:AJ6,"в")</f>
        <v>10</v>
      </c>
      <c r="AM6">
        <f t="shared" ref="AM6:AM69" si="1">COUNTIFS(F6:AJ6,"о")</f>
        <v>0</v>
      </c>
      <c r="AN6">
        <f t="shared" ref="AN6:AN69" si="2">COUNTIFS(F6:AJ6,"б")</f>
        <v>0</v>
      </c>
      <c r="AO6">
        <f t="shared" ref="AO6:AO69" si="3">COUNT(F6:T6)</f>
        <v>11</v>
      </c>
    </row>
    <row r="7" spans="1:41" x14ac:dyDescent="0.25">
      <c r="A7" s="160">
        <v>3</v>
      </c>
      <c r="B7" s="160" t="s">
        <v>96</v>
      </c>
      <c r="C7" s="160">
        <v>4779</v>
      </c>
      <c r="D7" s="160" t="s">
        <v>67</v>
      </c>
      <c r="E7" s="163"/>
      <c r="F7" s="165">
        <v>3</v>
      </c>
      <c r="G7" s="165" t="s">
        <v>69</v>
      </c>
      <c r="H7" s="165">
        <v>3</v>
      </c>
      <c r="I7" s="165">
        <v>3</v>
      </c>
      <c r="J7" s="165">
        <v>3</v>
      </c>
      <c r="K7" s="165" t="s">
        <v>69</v>
      </c>
      <c r="L7" s="165">
        <v>3</v>
      </c>
      <c r="M7" s="165">
        <v>3</v>
      </c>
      <c r="N7" s="165" t="s">
        <v>69</v>
      </c>
      <c r="O7" s="165" t="s">
        <v>69</v>
      </c>
      <c r="P7" s="165">
        <v>3</v>
      </c>
      <c r="Q7" s="165">
        <v>3</v>
      </c>
      <c r="R7" s="165">
        <v>3</v>
      </c>
      <c r="S7" s="165" t="s">
        <v>69</v>
      </c>
      <c r="T7" s="165" t="s">
        <v>69</v>
      </c>
      <c r="U7" s="165">
        <v>3</v>
      </c>
      <c r="V7" s="165">
        <v>3</v>
      </c>
      <c r="W7" s="165" t="s">
        <v>69</v>
      </c>
      <c r="X7" s="165">
        <v>3</v>
      </c>
      <c r="Y7" s="165">
        <v>3</v>
      </c>
      <c r="Z7" s="165">
        <v>3</v>
      </c>
      <c r="AA7" s="165" t="s">
        <v>69</v>
      </c>
      <c r="AB7" s="165">
        <v>3</v>
      </c>
      <c r="AC7" s="165" t="s">
        <v>171</v>
      </c>
      <c r="AD7" s="165">
        <v>3</v>
      </c>
      <c r="AE7" s="165" t="s">
        <v>69</v>
      </c>
      <c r="AF7" s="165">
        <v>3</v>
      </c>
      <c r="AG7" s="165">
        <v>3</v>
      </c>
      <c r="AH7" s="165">
        <v>3</v>
      </c>
      <c r="AI7" s="165" t="s">
        <v>69</v>
      </c>
      <c r="AJ7" s="165">
        <v>3</v>
      </c>
      <c r="AK7">
        <f>COUNT(F7:AJ7)</f>
        <v>20</v>
      </c>
      <c r="AL7">
        <f>COUNTIFS(F7:AJ7,"в")</f>
        <v>10</v>
      </c>
      <c r="AM7">
        <f>COUNTIFS(F7:AJ7,"о")</f>
        <v>0</v>
      </c>
      <c r="AN7">
        <f>COUNTIFS(F7:AJ7,"б")</f>
        <v>1</v>
      </c>
      <c r="AO7">
        <f>COUNT(F7:T7)</f>
        <v>9</v>
      </c>
    </row>
    <row r="8" spans="1:41" x14ac:dyDescent="0.25">
      <c r="A8" s="160">
        <v>4</v>
      </c>
      <c r="B8" s="160" t="s">
        <v>76</v>
      </c>
      <c r="C8" s="160">
        <v>138</v>
      </c>
      <c r="D8" s="160" t="s">
        <v>67</v>
      </c>
      <c r="E8" s="163"/>
      <c r="F8" s="165" t="s">
        <v>69</v>
      </c>
      <c r="G8" s="165">
        <v>3</v>
      </c>
      <c r="H8" s="165">
        <v>3</v>
      </c>
      <c r="I8" s="165">
        <v>3</v>
      </c>
      <c r="J8" s="165" t="s">
        <v>69</v>
      </c>
      <c r="K8" s="165">
        <v>3</v>
      </c>
      <c r="L8" s="165">
        <v>3</v>
      </c>
      <c r="M8" s="165">
        <v>3</v>
      </c>
      <c r="N8" s="165" t="s">
        <v>69</v>
      </c>
      <c r="O8" s="165">
        <v>3</v>
      </c>
      <c r="P8" s="165">
        <v>3</v>
      </c>
      <c r="Q8" s="165">
        <v>3</v>
      </c>
      <c r="R8" s="165" t="s">
        <v>69</v>
      </c>
      <c r="S8" s="165">
        <v>3</v>
      </c>
      <c r="T8" s="165">
        <v>3</v>
      </c>
      <c r="U8" s="165" t="s">
        <v>69</v>
      </c>
      <c r="V8" s="165" t="s">
        <v>69</v>
      </c>
      <c r="W8" s="165">
        <v>3</v>
      </c>
      <c r="X8" s="165">
        <v>3</v>
      </c>
      <c r="Y8" s="165">
        <v>3</v>
      </c>
      <c r="Z8" s="165" t="s">
        <v>69</v>
      </c>
      <c r="AA8" s="165">
        <v>3</v>
      </c>
      <c r="AB8" s="165">
        <v>3</v>
      </c>
      <c r="AC8" s="165">
        <v>3</v>
      </c>
      <c r="AD8" s="165" t="s">
        <v>69</v>
      </c>
      <c r="AE8" s="165">
        <v>3</v>
      </c>
      <c r="AF8" s="165">
        <v>3</v>
      </c>
      <c r="AG8" s="165">
        <v>3</v>
      </c>
      <c r="AH8" s="165" t="s">
        <v>69</v>
      </c>
      <c r="AI8" s="165">
        <v>3</v>
      </c>
      <c r="AJ8" s="165" t="s">
        <v>69</v>
      </c>
      <c r="AK8">
        <f t="shared" ref="AK8:AK71" si="4">COUNT(F8:AJ8)</f>
        <v>21</v>
      </c>
      <c r="AL8">
        <f t="shared" si="0"/>
        <v>10</v>
      </c>
      <c r="AM8">
        <f t="shared" si="1"/>
        <v>0</v>
      </c>
      <c r="AN8">
        <f t="shared" si="2"/>
        <v>0</v>
      </c>
      <c r="AO8">
        <f t="shared" si="3"/>
        <v>11</v>
      </c>
    </row>
    <row r="9" spans="1:41" x14ac:dyDescent="0.25">
      <c r="A9" s="160">
        <v>5</v>
      </c>
      <c r="B9" s="160" t="s">
        <v>88</v>
      </c>
      <c r="C9" s="160">
        <v>3651</v>
      </c>
      <c r="D9" s="160" t="s">
        <v>67</v>
      </c>
      <c r="E9" s="163"/>
      <c r="F9" s="165">
        <v>1</v>
      </c>
      <c r="G9" s="165">
        <v>1</v>
      </c>
      <c r="H9" s="165" t="s">
        <v>69</v>
      </c>
      <c r="I9" s="165">
        <v>1</v>
      </c>
      <c r="J9" s="165">
        <v>1</v>
      </c>
      <c r="K9" s="165">
        <v>1</v>
      </c>
      <c r="L9" s="165" t="s">
        <v>69</v>
      </c>
      <c r="M9" s="165">
        <v>1</v>
      </c>
      <c r="N9" s="165">
        <v>1</v>
      </c>
      <c r="O9" s="165" t="s">
        <v>69</v>
      </c>
      <c r="P9" s="165" t="s">
        <v>69</v>
      </c>
      <c r="Q9" s="165">
        <v>1</v>
      </c>
      <c r="R9" s="165">
        <v>1</v>
      </c>
      <c r="S9" s="165">
        <v>1</v>
      </c>
      <c r="T9" s="165" t="s">
        <v>69</v>
      </c>
      <c r="U9" s="165">
        <v>1</v>
      </c>
      <c r="V9" s="165" t="s">
        <v>69</v>
      </c>
      <c r="W9" s="165">
        <v>1</v>
      </c>
      <c r="X9" s="165" t="s">
        <v>69</v>
      </c>
      <c r="Y9" s="165">
        <v>1</v>
      </c>
      <c r="Z9" s="165">
        <v>1</v>
      </c>
      <c r="AA9" s="165">
        <v>1</v>
      </c>
      <c r="AB9" s="165" t="s">
        <v>69</v>
      </c>
      <c r="AC9" s="165">
        <v>1</v>
      </c>
      <c r="AD9" s="165">
        <v>1</v>
      </c>
      <c r="AE9" s="165">
        <v>1</v>
      </c>
      <c r="AF9" s="165" t="s">
        <v>69</v>
      </c>
      <c r="AG9" s="165">
        <v>1</v>
      </c>
      <c r="AH9" s="165">
        <v>1</v>
      </c>
      <c r="AI9" s="165">
        <v>1</v>
      </c>
      <c r="AJ9" s="165" t="s">
        <v>69</v>
      </c>
      <c r="AK9">
        <f t="shared" si="4"/>
        <v>21</v>
      </c>
      <c r="AL9">
        <f t="shared" si="0"/>
        <v>10</v>
      </c>
      <c r="AM9">
        <f t="shared" si="1"/>
        <v>0</v>
      </c>
      <c r="AN9">
        <f t="shared" si="2"/>
        <v>0</v>
      </c>
      <c r="AO9">
        <f t="shared" si="3"/>
        <v>10</v>
      </c>
    </row>
    <row r="10" spans="1:41" x14ac:dyDescent="0.25">
      <c r="A10" s="160">
        <v>6</v>
      </c>
      <c r="B10" s="160" t="s">
        <v>98</v>
      </c>
      <c r="C10" s="160">
        <v>4893</v>
      </c>
      <c r="D10" s="160" t="s">
        <v>67</v>
      </c>
      <c r="E10" s="163"/>
      <c r="F10" s="165">
        <v>1</v>
      </c>
      <c r="G10" s="165">
        <v>1</v>
      </c>
      <c r="H10" s="165" t="s">
        <v>69</v>
      </c>
      <c r="I10" s="165">
        <v>1</v>
      </c>
      <c r="J10" s="165">
        <v>1</v>
      </c>
      <c r="K10" s="165">
        <v>1</v>
      </c>
      <c r="L10" s="165" t="s">
        <v>69</v>
      </c>
      <c r="M10" s="165">
        <v>1</v>
      </c>
      <c r="N10" s="165">
        <v>1</v>
      </c>
      <c r="O10" s="165">
        <v>1</v>
      </c>
      <c r="P10" s="165" t="s">
        <v>69</v>
      </c>
      <c r="Q10" s="165">
        <v>1</v>
      </c>
      <c r="R10" s="165">
        <v>1</v>
      </c>
      <c r="S10" s="165" t="s">
        <v>69</v>
      </c>
      <c r="T10" s="165" t="s">
        <v>69</v>
      </c>
      <c r="U10" s="165">
        <v>1</v>
      </c>
      <c r="V10" s="165">
        <v>1</v>
      </c>
      <c r="W10" s="165">
        <v>1</v>
      </c>
      <c r="X10" s="165" t="s">
        <v>69</v>
      </c>
      <c r="Y10" s="165">
        <v>1</v>
      </c>
      <c r="Z10" s="165">
        <v>1</v>
      </c>
      <c r="AA10" s="165">
        <v>1</v>
      </c>
      <c r="AB10" s="165" t="s">
        <v>69</v>
      </c>
      <c r="AC10" s="165">
        <v>1</v>
      </c>
      <c r="AD10" s="165" t="s">
        <v>69</v>
      </c>
      <c r="AE10" s="165">
        <v>1</v>
      </c>
      <c r="AF10" s="165" t="s">
        <v>69</v>
      </c>
      <c r="AG10" s="165">
        <v>1</v>
      </c>
      <c r="AH10" s="165">
        <v>1</v>
      </c>
      <c r="AI10" s="165">
        <v>1</v>
      </c>
      <c r="AJ10" s="165" t="s">
        <v>69</v>
      </c>
      <c r="AK10">
        <f>COUNT(F10:AJ10)</f>
        <v>21</v>
      </c>
      <c r="AL10">
        <f>COUNTIFS(F10:AJ10,"в")</f>
        <v>10</v>
      </c>
      <c r="AM10">
        <f>COUNTIFS(F10:AJ10,"о")</f>
        <v>0</v>
      </c>
      <c r="AN10">
        <f>COUNTIFS(F10:AJ10,"б")</f>
        <v>0</v>
      </c>
      <c r="AO10">
        <f>COUNT(F10:T10)</f>
        <v>10</v>
      </c>
    </row>
    <row r="11" spans="1:41" x14ac:dyDescent="0.25">
      <c r="A11" s="160">
        <v>7</v>
      </c>
      <c r="B11" s="160" t="s">
        <v>61</v>
      </c>
      <c r="C11" s="160">
        <v>1628</v>
      </c>
      <c r="D11" s="160" t="s">
        <v>67</v>
      </c>
      <c r="E11" s="163"/>
      <c r="F11" s="165">
        <v>1</v>
      </c>
      <c r="G11" s="165">
        <v>1</v>
      </c>
      <c r="H11" s="165" t="s">
        <v>69</v>
      </c>
      <c r="I11" s="165">
        <v>1</v>
      </c>
      <c r="J11" s="165">
        <v>1</v>
      </c>
      <c r="K11" s="165">
        <v>1</v>
      </c>
      <c r="L11" s="165" t="s">
        <v>69</v>
      </c>
      <c r="M11" s="165">
        <v>1</v>
      </c>
      <c r="N11" s="165">
        <v>1</v>
      </c>
      <c r="O11" s="165">
        <v>1</v>
      </c>
      <c r="P11" s="165" t="s">
        <v>69</v>
      </c>
      <c r="Q11" s="165">
        <v>1</v>
      </c>
      <c r="R11" s="165">
        <v>1</v>
      </c>
      <c r="S11" s="165">
        <v>1</v>
      </c>
      <c r="T11" s="165" t="s">
        <v>69</v>
      </c>
      <c r="U11" s="165" t="s">
        <v>69</v>
      </c>
      <c r="V11" s="165">
        <v>1</v>
      </c>
      <c r="W11" s="165">
        <v>1</v>
      </c>
      <c r="X11" s="165" t="s">
        <v>69</v>
      </c>
      <c r="Y11" s="165">
        <v>1</v>
      </c>
      <c r="Z11" s="165">
        <v>1</v>
      </c>
      <c r="AA11" s="165">
        <v>1</v>
      </c>
      <c r="AB11" s="165" t="s">
        <v>69</v>
      </c>
      <c r="AC11" s="165">
        <v>1</v>
      </c>
      <c r="AD11" s="165">
        <v>1</v>
      </c>
      <c r="AE11" s="165"/>
      <c r="AF11" s="165" t="s">
        <v>69</v>
      </c>
      <c r="AG11" s="165">
        <v>1</v>
      </c>
      <c r="AH11" s="165">
        <v>1</v>
      </c>
      <c r="AI11" s="165">
        <v>1</v>
      </c>
      <c r="AJ11" s="165" t="s">
        <v>69</v>
      </c>
      <c r="AK11">
        <f>COUNT(F11:AJ11)</f>
        <v>21</v>
      </c>
      <c r="AL11">
        <f>COUNTIFS(F11:AJ11,"в")</f>
        <v>9</v>
      </c>
      <c r="AM11">
        <f>COUNTIFS(F11:AJ11,"о")</f>
        <v>0</v>
      </c>
      <c r="AN11">
        <f>COUNTIFS(F11:AJ11,"б")</f>
        <v>0</v>
      </c>
      <c r="AO11">
        <f>COUNT(F11:T11)</f>
        <v>11</v>
      </c>
    </row>
    <row r="12" spans="1:41" x14ac:dyDescent="0.25">
      <c r="A12" s="160">
        <v>8</v>
      </c>
      <c r="B12" s="160" t="s">
        <v>97</v>
      </c>
      <c r="C12" s="160">
        <v>2701</v>
      </c>
      <c r="D12" s="160" t="s">
        <v>67</v>
      </c>
      <c r="E12" s="163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>
        <f>COUNT(F12:AJ12)</f>
        <v>0</v>
      </c>
      <c r="AL12">
        <f>COUNTIFS(F12:AJ12,"в")</f>
        <v>0</v>
      </c>
      <c r="AM12">
        <f>COUNTIFS(F12:AJ12,"о")</f>
        <v>0</v>
      </c>
      <c r="AN12">
        <f>COUNTIFS(F12:AJ12,"б")</f>
        <v>0</v>
      </c>
      <c r="AO12">
        <f>COUNT(F12:T12)</f>
        <v>0</v>
      </c>
    </row>
    <row r="13" spans="1:41" x14ac:dyDescent="0.25">
      <c r="A13" s="160">
        <v>9</v>
      </c>
      <c r="B13" s="160" t="s">
        <v>83</v>
      </c>
      <c r="C13" s="160">
        <v>707</v>
      </c>
      <c r="D13" s="160" t="s">
        <v>67</v>
      </c>
      <c r="E13" s="163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>
        <f>COUNT(F13:AJ13)</f>
        <v>0</v>
      </c>
      <c r="AL13">
        <f>COUNTIFS(F13:AJ13,"в")</f>
        <v>0</v>
      </c>
      <c r="AM13">
        <f>COUNTIFS(F13:AJ13,"о")</f>
        <v>0</v>
      </c>
      <c r="AN13">
        <f>COUNTIFS(F13:AJ13,"б")</f>
        <v>0</v>
      </c>
      <c r="AO13">
        <f>COUNT(F13:T13)</f>
        <v>0</v>
      </c>
    </row>
    <row r="14" spans="1:41" x14ac:dyDescent="0.25">
      <c r="A14" s="160">
        <v>10</v>
      </c>
      <c r="B14" s="160" t="s">
        <v>84</v>
      </c>
      <c r="C14" s="160">
        <v>3272</v>
      </c>
      <c r="D14" s="160" t="s">
        <v>67</v>
      </c>
      <c r="E14" s="163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>
        <f>COUNT(F14:AJ14)</f>
        <v>0</v>
      </c>
      <c r="AL14">
        <f>COUNTIFS(F14:AJ14,"в")</f>
        <v>0</v>
      </c>
      <c r="AM14">
        <f>COUNTIFS(F14:AJ14,"о")</f>
        <v>0</v>
      </c>
      <c r="AN14">
        <f>COUNTIFS(F14:AJ14,"б")</f>
        <v>0</v>
      </c>
      <c r="AO14">
        <f>COUNT(F14:T14)</f>
        <v>0</v>
      </c>
    </row>
    <row r="15" spans="1:41" x14ac:dyDescent="0.25">
      <c r="A15" s="160">
        <v>11</v>
      </c>
      <c r="B15" s="160" t="s">
        <v>82</v>
      </c>
      <c r="C15" s="160">
        <v>2522</v>
      </c>
      <c r="D15" s="160" t="s">
        <v>67</v>
      </c>
      <c r="E15" s="163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>
        <f t="shared" si="4"/>
        <v>0</v>
      </c>
      <c r="AL15">
        <f t="shared" si="0"/>
        <v>0</v>
      </c>
      <c r="AM15">
        <f t="shared" si="1"/>
        <v>0</v>
      </c>
      <c r="AN15">
        <f t="shared" si="2"/>
        <v>0</v>
      </c>
      <c r="AO15">
        <f t="shared" si="3"/>
        <v>0</v>
      </c>
    </row>
    <row r="16" spans="1:41" x14ac:dyDescent="0.25">
      <c r="A16" s="160">
        <v>12</v>
      </c>
      <c r="B16" s="160" t="s">
        <v>85</v>
      </c>
      <c r="C16" s="160">
        <v>1218</v>
      </c>
      <c r="D16" s="160" t="s">
        <v>64</v>
      </c>
      <c r="E16" s="163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>
        <f t="shared" si="4"/>
        <v>0</v>
      </c>
      <c r="AL16">
        <f t="shared" si="0"/>
        <v>0</v>
      </c>
      <c r="AM16">
        <f t="shared" si="1"/>
        <v>0</v>
      </c>
      <c r="AN16">
        <f t="shared" si="2"/>
        <v>0</v>
      </c>
      <c r="AO16">
        <f t="shared" si="3"/>
        <v>0</v>
      </c>
    </row>
    <row r="17" spans="1:41" x14ac:dyDescent="0.25">
      <c r="A17" s="160">
        <v>13</v>
      </c>
      <c r="B17" s="160" t="s">
        <v>86</v>
      </c>
      <c r="C17" s="160">
        <v>3135</v>
      </c>
      <c r="D17" s="160" t="s">
        <v>64</v>
      </c>
      <c r="E17" s="163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>
        <f t="shared" si="4"/>
        <v>0</v>
      </c>
      <c r="AL17">
        <f t="shared" si="0"/>
        <v>0</v>
      </c>
      <c r="AM17">
        <f t="shared" si="1"/>
        <v>0</v>
      </c>
      <c r="AN17">
        <f t="shared" si="2"/>
        <v>0</v>
      </c>
      <c r="AO17">
        <f t="shared" si="3"/>
        <v>0</v>
      </c>
    </row>
    <row r="18" spans="1:41" x14ac:dyDescent="0.25">
      <c r="A18" s="160">
        <v>14</v>
      </c>
      <c r="B18" s="160" t="s">
        <v>77</v>
      </c>
      <c r="C18" s="160">
        <v>1893</v>
      </c>
      <c r="D18" s="160" t="s">
        <v>64</v>
      </c>
      <c r="E18" s="163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>
        <f t="shared" si="4"/>
        <v>0</v>
      </c>
      <c r="AL18">
        <f t="shared" si="0"/>
        <v>0</v>
      </c>
      <c r="AM18">
        <f t="shared" si="1"/>
        <v>0</v>
      </c>
      <c r="AN18">
        <f t="shared" si="2"/>
        <v>0</v>
      </c>
      <c r="AO18">
        <f t="shared" si="3"/>
        <v>0</v>
      </c>
    </row>
    <row r="19" spans="1:41" x14ac:dyDescent="0.25">
      <c r="A19" s="160">
        <v>15</v>
      </c>
      <c r="B19" s="160" t="s">
        <v>91</v>
      </c>
      <c r="C19" s="160">
        <v>2047</v>
      </c>
      <c r="D19" s="160" t="s">
        <v>64</v>
      </c>
      <c r="E19" s="163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>
        <f t="shared" si="4"/>
        <v>0</v>
      </c>
      <c r="AL19">
        <f t="shared" si="0"/>
        <v>0</v>
      </c>
      <c r="AM19">
        <f t="shared" si="1"/>
        <v>0</v>
      </c>
      <c r="AN19">
        <f t="shared" si="2"/>
        <v>0</v>
      </c>
      <c r="AO19">
        <f t="shared" si="3"/>
        <v>0</v>
      </c>
    </row>
    <row r="20" spans="1:41" x14ac:dyDescent="0.25">
      <c r="A20" s="160">
        <v>16</v>
      </c>
      <c r="B20" s="160" t="s">
        <v>78</v>
      </c>
      <c r="C20" s="160">
        <v>1264</v>
      </c>
      <c r="D20" s="160" t="s">
        <v>64</v>
      </c>
      <c r="E20" s="163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>
        <f t="shared" si="4"/>
        <v>0</v>
      </c>
      <c r="AL20">
        <f t="shared" si="0"/>
        <v>0</v>
      </c>
      <c r="AM20">
        <f t="shared" si="1"/>
        <v>0</v>
      </c>
      <c r="AN20">
        <f t="shared" si="2"/>
        <v>0</v>
      </c>
      <c r="AO20">
        <f t="shared" si="3"/>
        <v>0</v>
      </c>
    </row>
    <row r="21" spans="1:41" x14ac:dyDescent="0.25">
      <c r="A21" s="160">
        <v>17</v>
      </c>
      <c r="B21" s="160" t="s">
        <v>79</v>
      </c>
      <c r="C21" s="160">
        <v>1856</v>
      </c>
      <c r="D21" s="160" t="s">
        <v>64</v>
      </c>
      <c r="E21" s="163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>
        <f t="shared" si="4"/>
        <v>0</v>
      </c>
      <c r="AL21">
        <f t="shared" si="0"/>
        <v>0</v>
      </c>
      <c r="AM21">
        <f t="shared" si="1"/>
        <v>0</v>
      </c>
      <c r="AN21">
        <f t="shared" si="2"/>
        <v>0</v>
      </c>
      <c r="AO21">
        <f t="shared" si="3"/>
        <v>0</v>
      </c>
    </row>
    <row r="22" spans="1:41" x14ac:dyDescent="0.25">
      <c r="A22" s="160">
        <v>18</v>
      </c>
      <c r="B22" s="160" t="s">
        <v>62</v>
      </c>
      <c r="C22" s="160">
        <v>4480</v>
      </c>
      <c r="D22" s="160" t="s">
        <v>64</v>
      </c>
      <c r="E22" s="163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>
        <f t="shared" si="4"/>
        <v>0</v>
      </c>
      <c r="AL22">
        <f t="shared" si="0"/>
        <v>0</v>
      </c>
      <c r="AM22">
        <f t="shared" si="1"/>
        <v>0</v>
      </c>
      <c r="AN22">
        <f t="shared" si="2"/>
        <v>0</v>
      </c>
      <c r="AO22">
        <f t="shared" si="3"/>
        <v>0</v>
      </c>
    </row>
    <row r="23" spans="1:41" x14ac:dyDescent="0.25">
      <c r="A23" s="160">
        <v>19</v>
      </c>
      <c r="B23" s="160" t="s">
        <v>80</v>
      </c>
      <c r="C23" s="160">
        <v>4350</v>
      </c>
      <c r="D23" s="160" t="s">
        <v>64</v>
      </c>
      <c r="E23" s="163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>
        <f t="shared" si="4"/>
        <v>0</v>
      </c>
      <c r="AL23">
        <f t="shared" si="0"/>
        <v>0</v>
      </c>
      <c r="AM23">
        <f t="shared" si="1"/>
        <v>0</v>
      </c>
      <c r="AN23">
        <f t="shared" si="2"/>
        <v>0</v>
      </c>
      <c r="AO23">
        <f t="shared" si="3"/>
        <v>0</v>
      </c>
    </row>
    <row r="24" spans="1:41" x14ac:dyDescent="0.25">
      <c r="A24" s="160">
        <v>20</v>
      </c>
      <c r="B24" s="160" t="s">
        <v>75</v>
      </c>
      <c r="C24" s="160">
        <v>1466</v>
      </c>
      <c r="D24" s="160" t="s">
        <v>64</v>
      </c>
      <c r="E24" s="163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>
        <f t="shared" si="4"/>
        <v>0</v>
      </c>
      <c r="AL24">
        <f t="shared" si="0"/>
        <v>0</v>
      </c>
      <c r="AM24">
        <f t="shared" si="1"/>
        <v>0</v>
      </c>
      <c r="AN24">
        <f t="shared" si="2"/>
        <v>0</v>
      </c>
      <c r="AO24">
        <f t="shared" si="3"/>
        <v>0</v>
      </c>
    </row>
    <row r="25" spans="1:41" x14ac:dyDescent="0.25">
      <c r="A25" s="160">
        <v>21</v>
      </c>
      <c r="B25" s="160" t="s">
        <v>81</v>
      </c>
      <c r="C25" s="160">
        <v>2121</v>
      </c>
      <c r="D25" s="160" t="s">
        <v>64</v>
      </c>
      <c r="E25" s="163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>
        <f t="shared" si="4"/>
        <v>0</v>
      </c>
      <c r="AL25">
        <f t="shared" si="0"/>
        <v>0</v>
      </c>
      <c r="AM25">
        <f t="shared" si="1"/>
        <v>0</v>
      </c>
      <c r="AN25">
        <f t="shared" si="2"/>
        <v>0</v>
      </c>
      <c r="AO25">
        <f t="shared" si="3"/>
        <v>0</v>
      </c>
    </row>
    <row r="26" spans="1:41" x14ac:dyDescent="0.25">
      <c r="A26" s="160">
        <v>22</v>
      </c>
      <c r="B26" s="160" t="s">
        <v>90</v>
      </c>
      <c r="C26" s="160">
        <v>4066</v>
      </c>
      <c r="D26" s="160" t="s">
        <v>64</v>
      </c>
      <c r="E26" s="163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>
        <f t="shared" si="4"/>
        <v>0</v>
      </c>
      <c r="AL26">
        <f t="shared" si="0"/>
        <v>0</v>
      </c>
      <c r="AM26">
        <f t="shared" si="1"/>
        <v>0</v>
      </c>
      <c r="AN26">
        <f t="shared" si="2"/>
        <v>0</v>
      </c>
      <c r="AO26">
        <f t="shared" si="3"/>
        <v>0</v>
      </c>
    </row>
    <row r="27" spans="1:41" x14ac:dyDescent="0.25">
      <c r="A27" s="160">
        <v>23</v>
      </c>
      <c r="B27" s="160" t="s">
        <v>93</v>
      </c>
      <c r="C27" s="160">
        <v>637</v>
      </c>
      <c r="D27" s="160" t="s">
        <v>64</v>
      </c>
      <c r="E27" s="163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>
        <f t="shared" si="4"/>
        <v>0</v>
      </c>
      <c r="AL27">
        <f t="shared" si="0"/>
        <v>0</v>
      </c>
      <c r="AM27">
        <f t="shared" si="1"/>
        <v>0</v>
      </c>
      <c r="AN27">
        <f t="shared" si="2"/>
        <v>0</v>
      </c>
      <c r="AO27">
        <f t="shared" si="3"/>
        <v>0</v>
      </c>
    </row>
    <row r="28" spans="1:41" x14ac:dyDescent="0.25">
      <c r="A28" s="160">
        <v>24</v>
      </c>
      <c r="B28" s="160" t="s">
        <v>87</v>
      </c>
      <c r="C28" s="160">
        <v>3445</v>
      </c>
      <c r="D28" s="160" t="s">
        <v>64</v>
      </c>
      <c r="E28" s="163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>
        <f t="shared" si="4"/>
        <v>0</v>
      </c>
      <c r="AL28">
        <f t="shared" si="0"/>
        <v>0</v>
      </c>
      <c r="AM28">
        <f t="shared" si="1"/>
        <v>0</v>
      </c>
      <c r="AN28">
        <f t="shared" si="2"/>
        <v>0</v>
      </c>
      <c r="AO28">
        <f t="shared" si="3"/>
        <v>0</v>
      </c>
    </row>
    <row r="29" spans="1:41" x14ac:dyDescent="0.25">
      <c r="A29" s="160">
        <v>25</v>
      </c>
      <c r="B29" s="160" t="s">
        <v>89</v>
      </c>
      <c r="C29" s="160">
        <v>2691</v>
      </c>
      <c r="D29" s="160" t="s">
        <v>68</v>
      </c>
      <c r="E29" s="163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>
        <f t="shared" si="4"/>
        <v>0</v>
      </c>
      <c r="AL29">
        <f t="shared" si="0"/>
        <v>0</v>
      </c>
      <c r="AM29">
        <f t="shared" si="1"/>
        <v>0</v>
      </c>
      <c r="AN29">
        <f t="shared" si="2"/>
        <v>0</v>
      </c>
      <c r="AO29">
        <f t="shared" si="3"/>
        <v>0</v>
      </c>
    </row>
    <row r="30" spans="1:41" x14ac:dyDescent="0.25">
      <c r="A30" s="160">
        <v>26</v>
      </c>
      <c r="B30" s="160" t="s">
        <v>74</v>
      </c>
      <c r="C30" s="160">
        <v>126</v>
      </c>
      <c r="D30" s="160" t="s">
        <v>68</v>
      </c>
      <c r="E30" s="163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>
        <f t="shared" si="4"/>
        <v>0</v>
      </c>
      <c r="AL30">
        <f t="shared" si="0"/>
        <v>0</v>
      </c>
      <c r="AM30">
        <f t="shared" si="1"/>
        <v>0</v>
      </c>
      <c r="AN30">
        <f t="shared" si="2"/>
        <v>0</v>
      </c>
      <c r="AO30">
        <f t="shared" si="3"/>
        <v>0</v>
      </c>
    </row>
    <row r="31" spans="1:41" x14ac:dyDescent="0.25">
      <c r="A31" s="160">
        <v>27</v>
      </c>
      <c r="B31" s="160" t="s">
        <v>94</v>
      </c>
      <c r="C31" s="160">
        <v>1120</v>
      </c>
      <c r="D31" s="160" t="s">
        <v>66</v>
      </c>
      <c r="E31" s="163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>
        <f t="shared" si="4"/>
        <v>0</v>
      </c>
      <c r="AL31">
        <f t="shared" si="0"/>
        <v>0</v>
      </c>
      <c r="AM31">
        <f t="shared" si="1"/>
        <v>0</v>
      </c>
      <c r="AN31">
        <f t="shared" si="2"/>
        <v>0</v>
      </c>
      <c r="AO31">
        <f t="shared" si="3"/>
        <v>0</v>
      </c>
    </row>
    <row r="32" spans="1:41" x14ac:dyDescent="0.25">
      <c r="A32" s="160">
        <v>28</v>
      </c>
      <c r="B32" s="160" t="s">
        <v>145</v>
      </c>
      <c r="C32" s="160">
        <v>1758</v>
      </c>
      <c r="D32" s="160" t="s">
        <v>66</v>
      </c>
      <c r="E32" s="163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>
        <f t="shared" si="4"/>
        <v>0</v>
      </c>
      <c r="AL32">
        <f t="shared" si="0"/>
        <v>0</v>
      </c>
      <c r="AM32">
        <f t="shared" si="1"/>
        <v>0</v>
      </c>
      <c r="AN32">
        <f t="shared" si="2"/>
        <v>0</v>
      </c>
      <c r="AO32">
        <f t="shared" si="3"/>
        <v>0</v>
      </c>
    </row>
    <row r="33" spans="1:41" x14ac:dyDescent="0.25">
      <c r="A33" s="160">
        <v>29</v>
      </c>
      <c r="B33" s="160" t="s">
        <v>152</v>
      </c>
      <c r="C33" s="160">
        <v>3186</v>
      </c>
      <c r="D33" s="160" t="s">
        <v>66</v>
      </c>
      <c r="E33" s="163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>
        <f t="shared" si="4"/>
        <v>0</v>
      </c>
      <c r="AL33">
        <f t="shared" si="0"/>
        <v>0</v>
      </c>
      <c r="AM33">
        <f t="shared" si="1"/>
        <v>0</v>
      </c>
      <c r="AN33">
        <f t="shared" si="2"/>
        <v>0</v>
      </c>
      <c r="AO33">
        <f t="shared" si="3"/>
        <v>0</v>
      </c>
    </row>
    <row r="34" spans="1:41" x14ac:dyDescent="0.25">
      <c r="A34" s="160">
        <v>30</v>
      </c>
      <c r="B34" s="160" t="s">
        <v>116</v>
      </c>
      <c r="C34" s="160">
        <v>2534</v>
      </c>
      <c r="D34" s="160" t="s">
        <v>66</v>
      </c>
      <c r="E34" s="163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>
        <f t="shared" si="4"/>
        <v>0</v>
      </c>
      <c r="AL34">
        <f t="shared" si="0"/>
        <v>0</v>
      </c>
      <c r="AM34">
        <f t="shared" si="1"/>
        <v>0</v>
      </c>
      <c r="AN34">
        <f t="shared" si="2"/>
        <v>0</v>
      </c>
      <c r="AO34">
        <f t="shared" si="3"/>
        <v>0</v>
      </c>
    </row>
    <row r="35" spans="1:41" x14ac:dyDescent="0.25">
      <c r="A35" s="160">
        <v>31</v>
      </c>
      <c r="B35" s="160" t="s">
        <v>148</v>
      </c>
      <c r="C35" s="160">
        <v>1601</v>
      </c>
      <c r="D35" s="160" t="s">
        <v>66</v>
      </c>
      <c r="E35" s="163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>
        <f t="shared" si="4"/>
        <v>0</v>
      </c>
      <c r="AL35">
        <f t="shared" si="0"/>
        <v>0</v>
      </c>
      <c r="AM35">
        <f t="shared" si="1"/>
        <v>0</v>
      </c>
      <c r="AN35">
        <f t="shared" si="2"/>
        <v>0</v>
      </c>
      <c r="AO35">
        <f t="shared" si="3"/>
        <v>0</v>
      </c>
    </row>
    <row r="36" spans="1:41" x14ac:dyDescent="0.25">
      <c r="A36" s="160">
        <v>32</v>
      </c>
      <c r="B36" s="160" t="s">
        <v>160</v>
      </c>
      <c r="C36" s="160">
        <v>840</v>
      </c>
      <c r="D36" s="160" t="s">
        <v>66</v>
      </c>
      <c r="E36" s="163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>
        <f t="shared" si="4"/>
        <v>0</v>
      </c>
      <c r="AL36">
        <f t="shared" si="0"/>
        <v>0</v>
      </c>
      <c r="AM36">
        <f t="shared" si="1"/>
        <v>0</v>
      </c>
      <c r="AN36">
        <f t="shared" si="2"/>
        <v>0</v>
      </c>
      <c r="AO36">
        <f t="shared" si="3"/>
        <v>0</v>
      </c>
    </row>
    <row r="37" spans="1:41" x14ac:dyDescent="0.25">
      <c r="A37" s="160">
        <v>33</v>
      </c>
      <c r="B37" s="160" t="s">
        <v>140</v>
      </c>
      <c r="C37" s="160">
        <v>3669</v>
      </c>
      <c r="D37" s="160" t="s">
        <v>66</v>
      </c>
      <c r="E37" s="163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>
        <f t="shared" si="4"/>
        <v>0</v>
      </c>
      <c r="AL37">
        <f t="shared" si="0"/>
        <v>0</v>
      </c>
      <c r="AM37">
        <f t="shared" si="1"/>
        <v>0</v>
      </c>
      <c r="AN37">
        <f t="shared" si="2"/>
        <v>0</v>
      </c>
      <c r="AO37">
        <f t="shared" si="3"/>
        <v>0</v>
      </c>
    </row>
    <row r="38" spans="1:41" x14ac:dyDescent="0.25">
      <c r="A38" s="160">
        <v>34</v>
      </c>
      <c r="B38" s="160" t="s">
        <v>162</v>
      </c>
      <c r="C38" s="160">
        <v>2172</v>
      </c>
      <c r="D38" s="160" t="s">
        <v>66</v>
      </c>
      <c r="E38" s="163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>
        <f t="shared" si="4"/>
        <v>0</v>
      </c>
      <c r="AL38">
        <f t="shared" si="0"/>
        <v>0</v>
      </c>
      <c r="AM38">
        <f t="shared" si="1"/>
        <v>0</v>
      </c>
      <c r="AN38">
        <f t="shared" si="2"/>
        <v>0</v>
      </c>
      <c r="AO38">
        <f t="shared" si="3"/>
        <v>0</v>
      </c>
    </row>
    <row r="39" spans="1:41" x14ac:dyDescent="0.25">
      <c r="A39" s="160">
        <v>35</v>
      </c>
      <c r="B39" s="160" t="s">
        <v>143</v>
      </c>
      <c r="C39" s="160">
        <v>4277</v>
      </c>
      <c r="D39" s="160" t="s">
        <v>66</v>
      </c>
      <c r="E39" s="163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>
        <f t="shared" si="4"/>
        <v>0</v>
      </c>
      <c r="AL39">
        <f t="shared" si="0"/>
        <v>0</v>
      </c>
      <c r="AM39">
        <f t="shared" si="1"/>
        <v>0</v>
      </c>
      <c r="AN39">
        <f t="shared" si="2"/>
        <v>0</v>
      </c>
      <c r="AO39">
        <f t="shared" si="3"/>
        <v>0</v>
      </c>
    </row>
    <row r="40" spans="1:41" x14ac:dyDescent="0.25">
      <c r="A40" s="160">
        <v>36</v>
      </c>
      <c r="B40" s="160" t="s">
        <v>150</v>
      </c>
      <c r="C40" s="160">
        <v>1800</v>
      </c>
      <c r="D40" s="160" t="s">
        <v>66</v>
      </c>
      <c r="E40" s="163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>
        <f t="shared" si="4"/>
        <v>0</v>
      </c>
      <c r="AL40">
        <f t="shared" si="0"/>
        <v>0</v>
      </c>
      <c r="AM40">
        <f t="shared" si="1"/>
        <v>0</v>
      </c>
      <c r="AN40">
        <f t="shared" si="2"/>
        <v>0</v>
      </c>
      <c r="AO40">
        <f t="shared" si="3"/>
        <v>0</v>
      </c>
    </row>
    <row r="41" spans="1:41" x14ac:dyDescent="0.25">
      <c r="A41" s="160">
        <v>37</v>
      </c>
      <c r="B41" s="160" t="s">
        <v>149</v>
      </c>
      <c r="C41" s="160">
        <v>2984</v>
      </c>
      <c r="D41" s="160" t="s">
        <v>66</v>
      </c>
      <c r="E41" s="163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>
        <f t="shared" si="4"/>
        <v>0</v>
      </c>
      <c r="AL41">
        <f t="shared" si="0"/>
        <v>0</v>
      </c>
      <c r="AM41">
        <f t="shared" si="1"/>
        <v>0</v>
      </c>
      <c r="AN41">
        <f t="shared" si="2"/>
        <v>0</v>
      </c>
      <c r="AO41">
        <f t="shared" si="3"/>
        <v>0</v>
      </c>
    </row>
    <row r="42" spans="1:41" x14ac:dyDescent="0.25">
      <c r="A42" s="160">
        <v>38</v>
      </c>
      <c r="B42" s="160" t="s">
        <v>135</v>
      </c>
      <c r="C42" s="160">
        <v>1814</v>
      </c>
      <c r="D42" s="160" t="s">
        <v>66</v>
      </c>
      <c r="E42" s="163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>
        <f t="shared" si="4"/>
        <v>0</v>
      </c>
      <c r="AL42">
        <f t="shared" si="0"/>
        <v>0</v>
      </c>
      <c r="AM42">
        <f t="shared" si="1"/>
        <v>0</v>
      </c>
      <c r="AN42">
        <f t="shared" si="2"/>
        <v>0</v>
      </c>
      <c r="AO42">
        <f t="shared" si="3"/>
        <v>0</v>
      </c>
    </row>
    <row r="43" spans="1:41" x14ac:dyDescent="0.25">
      <c r="A43" s="160">
        <v>39</v>
      </c>
      <c r="B43" s="160" t="s">
        <v>161</v>
      </c>
      <c r="C43" s="160">
        <v>4861</v>
      </c>
      <c r="D43" s="160" t="s">
        <v>66</v>
      </c>
      <c r="E43" s="163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>
        <f t="shared" si="4"/>
        <v>0</v>
      </c>
      <c r="AL43">
        <f t="shared" si="0"/>
        <v>0</v>
      </c>
      <c r="AM43">
        <f t="shared" si="1"/>
        <v>0</v>
      </c>
      <c r="AN43">
        <f t="shared" si="2"/>
        <v>0</v>
      </c>
      <c r="AO43">
        <f t="shared" si="3"/>
        <v>0</v>
      </c>
    </row>
    <row r="44" spans="1:41" x14ac:dyDescent="0.25">
      <c r="A44" s="160">
        <v>40</v>
      </c>
      <c r="B44" s="160" t="s">
        <v>156</v>
      </c>
      <c r="C44" s="160">
        <v>1927</v>
      </c>
      <c r="D44" s="160" t="s">
        <v>66</v>
      </c>
      <c r="E44" s="163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>
        <f t="shared" si="4"/>
        <v>0</v>
      </c>
      <c r="AL44">
        <f t="shared" si="0"/>
        <v>0</v>
      </c>
      <c r="AM44">
        <f t="shared" si="1"/>
        <v>0</v>
      </c>
      <c r="AN44">
        <f t="shared" si="2"/>
        <v>0</v>
      </c>
      <c r="AO44">
        <f t="shared" si="3"/>
        <v>0</v>
      </c>
    </row>
    <row r="45" spans="1:41" x14ac:dyDescent="0.25">
      <c r="A45" s="160">
        <v>41</v>
      </c>
      <c r="B45" s="160" t="s">
        <v>73</v>
      </c>
      <c r="C45" s="160">
        <v>4232</v>
      </c>
      <c r="D45" s="160" t="s">
        <v>66</v>
      </c>
      <c r="E45" s="163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>
        <f t="shared" si="4"/>
        <v>0</v>
      </c>
      <c r="AL45">
        <f t="shared" si="0"/>
        <v>0</v>
      </c>
      <c r="AM45">
        <f t="shared" si="1"/>
        <v>0</v>
      </c>
      <c r="AN45">
        <f t="shared" si="2"/>
        <v>0</v>
      </c>
      <c r="AO45">
        <f t="shared" si="3"/>
        <v>0</v>
      </c>
    </row>
    <row r="46" spans="1:41" x14ac:dyDescent="0.25">
      <c r="A46" s="160">
        <v>42</v>
      </c>
      <c r="B46" s="160" t="s">
        <v>136</v>
      </c>
      <c r="C46" s="160">
        <v>4413</v>
      </c>
      <c r="D46" s="160" t="s">
        <v>66</v>
      </c>
      <c r="E46" s="163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>
        <f t="shared" si="4"/>
        <v>0</v>
      </c>
      <c r="AL46">
        <f t="shared" si="0"/>
        <v>0</v>
      </c>
      <c r="AM46">
        <f t="shared" si="1"/>
        <v>0</v>
      </c>
      <c r="AN46">
        <f t="shared" si="2"/>
        <v>0</v>
      </c>
      <c r="AO46">
        <f t="shared" si="3"/>
        <v>0</v>
      </c>
    </row>
    <row r="47" spans="1:41" x14ac:dyDescent="0.25">
      <c r="A47" s="160">
        <v>43</v>
      </c>
      <c r="B47" s="160" t="s">
        <v>157</v>
      </c>
      <c r="C47" s="160">
        <v>4805</v>
      </c>
      <c r="D47" s="160" t="s">
        <v>66</v>
      </c>
      <c r="E47" s="163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>
        <f t="shared" si="4"/>
        <v>0</v>
      </c>
      <c r="AL47">
        <f t="shared" si="0"/>
        <v>0</v>
      </c>
      <c r="AM47">
        <f t="shared" si="1"/>
        <v>0</v>
      </c>
      <c r="AN47">
        <f t="shared" si="2"/>
        <v>0</v>
      </c>
      <c r="AO47">
        <f t="shared" si="3"/>
        <v>0</v>
      </c>
    </row>
    <row r="48" spans="1:41" x14ac:dyDescent="0.25">
      <c r="A48" s="160">
        <v>44</v>
      </c>
      <c r="B48" s="160" t="s">
        <v>146</v>
      </c>
      <c r="C48" s="160">
        <v>1223</v>
      </c>
      <c r="D48" s="160" t="s">
        <v>66</v>
      </c>
      <c r="E48" s="163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>
        <f t="shared" si="4"/>
        <v>0</v>
      </c>
      <c r="AL48">
        <f t="shared" si="0"/>
        <v>0</v>
      </c>
      <c r="AM48">
        <f t="shared" si="1"/>
        <v>0</v>
      </c>
      <c r="AN48">
        <f t="shared" si="2"/>
        <v>0</v>
      </c>
      <c r="AO48">
        <f t="shared" si="3"/>
        <v>0</v>
      </c>
    </row>
    <row r="49" spans="1:41" x14ac:dyDescent="0.25">
      <c r="A49" s="160">
        <v>45</v>
      </c>
      <c r="B49" s="160" t="s">
        <v>130</v>
      </c>
      <c r="C49" s="160">
        <v>1961</v>
      </c>
      <c r="D49" s="160" t="s">
        <v>66</v>
      </c>
      <c r="E49" s="163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>
        <f t="shared" si="4"/>
        <v>0</v>
      </c>
      <c r="AL49">
        <f t="shared" si="0"/>
        <v>0</v>
      </c>
      <c r="AM49">
        <f t="shared" si="1"/>
        <v>0</v>
      </c>
      <c r="AN49">
        <f t="shared" si="2"/>
        <v>0</v>
      </c>
      <c r="AO49">
        <f t="shared" si="3"/>
        <v>0</v>
      </c>
    </row>
    <row r="50" spans="1:41" x14ac:dyDescent="0.25">
      <c r="A50" s="160">
        <v>46</v>
      </c>
      <c r="B50" s="160" t="s">
        <v>60</v>
      </c>
      <c r="C50" s="160">
        <v>2280</v>
      </c>
      <c r="D50" s="160" t="s">
        <v>66</v>
      </c>
      <c r="E50" s="163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>
        <f t="shared" si="4"/>
        <v>0</v>
      </c>
      <c r="AL50">
        <f t="shared" si="0"/>
        <v>0</v>
      </c>
      <c r="AM50">
        <f t="shared" si="1"/>
        <v>0</v>
      </c>
      <c r="AN50">
        <f t="shared" si="2"/>
        <v>0</v>
      </c>
      <c r="AO50">
        <f t="shared" si="3"/>
        <v>0</v>
      </c>
    </row>
    <row r="51" spans="1:41" x14ac:dyDescent="0.25">
      <c r="A51" s="160">
        <v>47</v>
      </c>
      <c r="B51" s="160" t="s">
        <v>127</v>
      </c>
      <c r="C51" s="160">
        <v>2509</v>
      </c>
      <c r="D51" s="160" t="s">
        <v>66</v>
      </c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>
        <f t="shared" si="4"/>
        <v>0</v>
      </c>
      <c r="AL51">
        <f t="shared" si="0"/>
        <v>0</v>
      </c>
      <c r="AM51">
        <f t="shared" si="1"/>
        <v>0</v>
      </c>
      <c r="AN51">
        <f t="shared" si="2"/>
        <v>0</v>
      </c>
      <c r="AO51">
        <f t="shared" si="3"/>
        <v>0</v>
      </c>
    </row>
    <row r="52" spans="1:41" x14ac:dyDescent="0.25">
      <c r="A52" s="160">
        <v>48</v>
      </c>
      <c r="B52" s="160" t="s">
        <v>132</v>
      </c>
      <c r="C52" s="160">
        <v>1228</v>
      </c>
      <c r="D52" s="160" t="s">
        <v>66</v>
      </c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>
        <f t="shared" si="4"/>
        <v>0</v>
      </c>
      <c r="AL52">
        <f t="shared" si="0"/>
        <v>0</v>
      </c>
      <c r="AM52">
        <f t="shared" si="1"/>
        <v>0</v>
      </c>
      <c r="AN52">
        <f t="shared" si="2"/>
        <v>0</v>
      </c>
      <c r="AO52">
        <f t="shared" si="3"/>
        <v>0</v>
      </c>
    </row>
    <row r="53" spans="1:41" x14ac:dyDescent="0.25">
      <c r="A53" s="160">
        <v>49</v>
      </c>
      <c r="B53" s="160" t="s">
        <v>101</v>
      </c>
      <c r="C53" s="160">
        <v>2841</v>
      </c>
      <c r="D53" s="160" t="s">
        <v>66</v>
      </c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>
        <f t="shared" si="4"/>
        <v>0</v>
      </c>
      <c r="AL53">
        <f t="shared" si="0"/>
        <v>0</v>
      </c>
      <c r="AM53">
        <f t="shared" si="1"/>
        <v>0</v>
      </c>
      <c r="AN53">
        <f t="shared" si="2"/>
        <v>0</v>
      </c>
      <c r="AO53">
        <f t="shared" si="3"/>
        <v>0</v>
      </c>
    </row>
    <row r="54" spans="1:41" x14ac:dyDescent="0.25">
      <c r="A54" s="160">
        <v>50</v>
      </c>
      <c r="B54" s="160" t="s">
        <v>153</v>
      </c>
      <c r="C54" s="160">
        <v>1323</v>
      </c>
      <c r="D54" s="160" t="s">
        <v>66</v>
      </c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>
        <f t="shared" si="4"/>
        <v>0</v>
      </c>
      <c r="AL54">
        <f t="shared" si="0"/>
        <v>0</v>
      </c>
      <c r="AM54">
        <f t="shared" si="1"/>
        <v>0</v>
      </c>
      <c r="AN54">
        <f t="shared" si="2"/>
        <v>0</v>
      </c>
      <c r="AO54">
        <f t="shared" si="3"/>
        <v>0</v>
      </c>
    </row>
    <row r="55" spans="1:41" x14ac:dyDescent="0.25">
      <c r="A55" s="160">
        <v>51</v>
      </c>
      <c r="B55" s="160" t="s">
        <v>142</v>
      </c>
      <c r="C55" s="160">
        <v>4633</v>
      </c>
      <c r="D55" s="160" t="s">
        <v>66</v>
      </c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>
        <f t="shared" si="4"/>
        <v>0</v>
      </c>
      <c r="AL55">
        <f t="shared" si="0"/>
        <v>0</v>
      </c>
      <c r="AM55">
        <f t="shared" si="1"/>
        <v>0</v>
      </c>
      <c r="AN55">
        <f t="shared" si="2"/>
        <v>0</v>
      </c>
      <c r="AO55">
        <f t="shared" si="3"/>
        <v>0</v>
      </c>
    </row>
    <row r="56" spans="1:41" x14ac:dyDescent="0.25">
      <c r="A56" s="160">
        <v>52</v>
      </c>
      <c r="B56" s="160" t="s">
        <v>147</v>
      </c>
      <c r="C56" s="160">
        <v>958</v>
      </c>
      <c r="D56" s="160" t="s">
        <v>66</v>
      </c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>
        <f t="shared" si="4"/>
        <v>0</v>
      </c>
      <c r="AL56">
        <f t="shared" si="0"/>
        <v>0</v>
      </c>
      <c r="AM56">
        <f t="shared" si="1"/>
        <v>0</v>
      </c>
      <c r="AN56">
        <f t="shared" si="2"/>
        <v>0</v>
      </c>
      <c r="AO56">
        <f t="shared" si="3"/>
        <v>0</v>
      </c>
    </row>
    <row r="57" spans="1:41" x14ac:dyDescent="0.25">
      <c r="A57" s="160">
        <v>53</v>
      </c>
      <c r="B57" s="160" t="s">
        <v>155</v>
      </c>
      <c r="C57" s="160">
        <v>1913</v>
      </c>
      <c r="D57" s="160" t="s">
        <v>66</v>
      </c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>
        <f t="shared" si="4"/>
        <v>0</v>
      </c>
      <c r="AL57">
        <f t="shared" si="0"/>
        <v>0</v>
      </c>
      <c r="AM57">
        <f t="shared" si="1"/>
        <v>0</v>
      </c>
      <c r="AN57">
        <f t="shared" si="2"/>
        <v>0</v>
      </c>
      <c r="AO57">
        <f t="shared" si="3"/>
        <v>0</v>
      </c>
    </row>
    <row r="58" spans="1:41" x14ac:dyDescent="0.25">
      <c r="A58" s="160">
        <v>54</v>
      </c>
      <c r="B58" s="160" t="s">
        <v>144</v>
      </c>
      <c r="C58" s="160">
        <v>1770</v>
      </c>
      <c r="D58" s="160" t="s">
        <v>66</v>
      </c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>
        <f t="shared" si="4"/>
        <v>0</v>
      </c>
      <c r="AL58">
        <f t="shared" si="0"/>
        <v>0</v>
      </c>
      <c r="AM58">
        <f t="shared" si="1"/>
        <v>0</v>
      </c>
      <c r="AN58">
        <f t="shared" si="2"/>
        <v>0</v>
      </c>
      <c r="AO58">
        <f t="shared" si="3"/>
        <v>0</v>
      </c>
    </row>
    <row r="59" spans="1:41" x14ac:dyDescent="0.25">
      <c r="A59" s="160">
        <v>55</v>
      </c>
      <c r="B59" s="160" t="s">
        <v>137</v>
      </c>
      <c r="C59" s="160">
        <v>1217</v>
      </c>
      <c r="D59" s="160" t="s">
        <v>66</v>
      </c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>
        <f t="shared" si="4"/>
        <v>0</v>
      </c>
      <c r="AL59">
        <f t="shared" si="0"/>
        <v>0</v>
      </c>
      <c r="AM59">
        <f t="shared" si="1"/>
        <v>0</v>
      </c>
      <c r="AN59">
        <f t="shared" si="2"/>
        <v>0</v>
      </c>
      <c r="AO59">
        <f t="shared" si="3"/>
        <v>0</v>
      </c>
    </row>
    <row r="60" spans="1:41" x14ac:dyDescent="0.25">
      <c r="A60" s="160">
        <v>56</v>
      </c>
      <c r="B60" s="160" t="s">
        <v>100</v>
      </c>
      <c r="C60" s="160">
        <v>3967</v>
      </c>
      <c r="D60" s="160" t="s">
        <v>66</v>
      </c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>
        <f t="shared" si="4"/>
        <v>0</v>
      </c>
      <c r="AL60">
        <f t="shared" si="0"/>
        <v>0</v>
      </c>
      <c r="AM60">
        <f t="shared" si="1"/>
        <v>0</v>
      </c>
      <c r="AN60">
        <f t="shared" si="2"/>
        <v>0</v>
      </c>
      <c r="AO60">
        <f t="shared" si="3"/>
        <v>0</v>
      </c>
    </row>
    <row r="61" spans="1:41" x14ac:dyDescent="0.25">
      <c r="A61" s="160">
        <v>57</v>
      </c>
      <c r="B61" s="160" t="s">
        <v>131</v>
      </c>
      <c r="C61" s="160">
        <v>1118</v>
      </c>
      <c r="D61" s="160" t="s">
        <v>66</v>
      </c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>
        <f t="shared" si="4"/>
        <v>0</v>
      </c>
      <c r="AL61">
        <f t="shared" si="0"/>
        <v>0</v>
      </c>
      <c r="AM61">
        <f t="shared" si="1"/>
        <v>0</v>
      </c>
      <c r="AN61">
        <f t="shared" si="2"/>
        <v>0</v>
      </c>
      <c r="AO61">
        <f t="shared" si="3"/>
        <v>0</v>
      </c>
    </row>
    <row r="62" spans="1:41" x14ac:dyDescent="0.25">
      <c r="A62" s="160">
        <v>58</v>
      </c>
      <c r="B62" s="160" t="s">
        <v>151</v>
      </c>
      <c r="C62" s="160">
        <v>3427</v>
      </c>
      <c r="D62" s="160" t="s">
        <v>66</v>
      </c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>
        <f t="shared" si="4"/>
        <v>0</v>
      </c>
      <c r="AL62">
        <f t="shared" si="0"/>
        <v>0</v>
      </c>
      <c r="AM62">
        <f t="shared" si="1"/>
        <v>0</v>
      </c>
      <c r="AN62">
        <f t="shared" si="2"/>
        <v>0</v>
      </c>
      <c r="AO62">
        <f t="shared" si="3"/>
        <v>0</v>
      </c>
    </row>
    <row r="63" spans="1:41" x14ac:dyDescent="0.25">
      <c r="A63" s="160">
        <v>59</v>
      </c>
      <c r="B63" s="160" t="s">
        <v>139</v>
      </c>
      <c r="C63" s="160">
        <v>1513</v>
      </c>
      <c r="D63" s="160" t="s">
        <v>66</v>
      </c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>
        <f t="shared" si="4"/>
        <v>0</v>
      </c>
      <c r="AL63">
        <f t="shared" si="0"/>
        <v>0</v>
      </c>
      <c r="AM63">
        <f t="shared" si="1"/>
        <v>0</v>
      </c>
      <c r="AN63">
        <f t="shared" si="2"/>
        <v>0</v>
      </c>
      <c r="AO63">
        <f t="shared" si="3"/>
        <v>0</v>
      </c>
    </row>
    <row r="64" spans="1:41" x14ac:dyDescent="0.25">
      <c r="A64" s="160">
        <v>60</v>
      </c>
      <c r="B64" s="160" t="s">
        <v>115</v>
      </c>
      <c r="C64" s="160">
        <v>353</v>
      </c>
      <c r="D64" s="160" t="s">
        <v>66</v>
      </c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>
        <f t="shared" si="4"/>
        <v>0</v>
      </c>
      <c r="AL64">
        <f t="shared" si="0"/>
        <v>0</v>
      </c>
      <c r="AM64">
        <f t="shared" si="1"/>
        <v>0</v>
      </c>
      <c r="AN64">
        <f t="shared" si="2"/>
        <v>0</v>
      </c>
      <c r="AO64">
        <f t="shared" si="3"/>
        <v>0</v>
      </c>
    </row>
    <row r="65" spans="1:41" x14ac:dyDescent="0.25">
      <c r="A65" s="160">
        <v>61</v>
      </c>
      <c r="B65" s="160" t="s">
        <v>138</v>
      </c>
      <c r="C65" s="160">
        <v>2794</v>
      </c>
      <c r="D65" s="160" t="s">
        <v>66</v>
      </c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>
        <f t="shared" si="4"/>
        <v>0</v>
      </c>
      <c r="AL65">
        <f t="shared" si="0"/>
        <v>0</v>
      </c>
      <c r="AM65">
        <f t="shared" si="1"/>
        <v>0</v>
      </c>
      <c r="AN65">
        <f t="shared" si="2"/>
        <v>0</v>
      </c>
      <c r="AO65">
        <f t="shared" si="3"/>
        <v>0</v>
      </c>
    </row>
    <row r="66" spans="1:41" x14ac:dyDescent="0.25">
      <c r="A66" s="160">
        <v>62</v>
      </c>
      <c r="B66" s="160" t="s">
        <v>159</v>
      </c>
      <c r="C66" s="160">
        <v>1981</v>
      </c>
      <c r="D66" s="160" t="s">
        <v>66</v>
      </c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>
        <f t="shared" si="4"/>
        <v>0</v>
      </c>
      <c r="AL66">
        <f t="shared" si="0"/>
        <v>0</v>
      </c>
      <c r="AM66">
        <f t="shared" si="1"/>
        <v>0</v>
      </c>
      <c r="AN66">
        <f t="shared" si="2"/>
        <v>0</v>
      </c>
      <c r="AO66">
        <f t="shared" si="3"/>
        <v>0</v>
      </c>
    </row>
    <row r="67" spans="1:41" x14ac:dyDescent="0.25">
      <c r="A67" s="160">
        <v>63</v>
      </c>
      <c r="B67" s="160" t="s">
        <v>141</v>
      </c>
      <c r="C67" s="160">
        <v>3945</v>
      </c>
      <c r="D67" s="160" t="s">
        <v>66</v>
      </c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>
        <f t="shared" si="4"/>
        <v>0</v>
      </c>
      <c r="AL67">
        <f t="shared" si="0"/>
        <v>0</v>
      </c>
      <c r="AM67">
        <f t="shared" si="1"/>
        <v>0</v>
      </c>
      <c r="AN67">
        <f t="shared" si="2"/>
        <v>0</v>
      </c>
      <c r="AO67">
        <f t="shared" si="3"/>
        <v>0</v>
      </c>
    </row>
    <row r="68" spans="1:41" x14ac:dyDescent="0.25">
      <c r="A68" s="160">
        <v>64</v>
      </c>
      <c r="B68" s="160" t="s">
        <v>154</v>
      </c>
      <c r="C68" s="160">
        <v>830</v>
      </c>
      <c r="D68" s="160" t="s">
        <v>66</v>
      </c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>
        <f t="shared" si="4"/>
        <v>0</v>
      </c>
      <c r="AL68">
        <f t="shared" si="0"/>
        <v>0</v>
      </c>
      <c r="AM68">
        <f t="shared" si="1"/>
        <v>0</v>
      </c>
      <c r="AN68">
        <f t="shared" si="2"/>
        <v>0</v>
      </c>
      <c r="AO68">
        <f t="shared" si="3"/>
        <v>0</v>
      </c>
    </row>
    <row r="69" spans="1:41" x14ac:dyDescent="0.25">
      <c r="A69" s="160">
        <v>65</v>
      </c>
      <c r="B69" s="160" t="s">
        <v>112</v>
      </c>
      <c r="C69" s="160">
        <v>1442</v>
      </c>
      <c r="D69" s="160" t="s">
        <v>66</v>
      </c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>
        <f t="shared" si="4"/>
        <v>0</v>
      </c>
      <c r="AL69">
        <f t="shared" si="0"/>
        <v>0</v>
      </c>
      <c r="AM69">
        <f t="shared" si="1"/>
        <v>0</v>
      </c>
      <c r="AN69">
        <f t="shared" si="2"/>
        <v>0</v>
      </c>
      <c r="AO69">
        <f t="shared" si="3"/>
        <v>0</v>
      </c>
    </row>
    <row r="70" spans="1:41" x14ac:dyDescent="0.25">
      <c r="A70" s="160">
        <v>66</v>
      </c>
      <c r="B70" s="160" t="s">
        <v>134</v>
      </c>
      <c r="C70" s="160">
        <v>4265</v>
      </c>
      <c r="D70" s="160" t="s">
        <v>66</v>
      </c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>
        <f t="shared" si="4"/>
        <v>0</v>
      </c>
      <c r="AL70">
        <f t="shared" ref="AL70:AL97" si="5">COUNTIFS(F70:AJ70,"в")</f>
        <v>0</v>
      </c>
      <c r="AM70">
        <f t="shared" ref="AM70:AM97" si="6">COUNTIFS(F70:AJ70,"о")</f>
        <v>0</v>
      </c>
      <c r="AN70">
        <f t="shared" ref="AN70:AN97" si="7">COUNTIFS(F70:AJ70,"б")</f>
        <v>0</v>
      </c>
      <c r="AO70">
        <f t="shared" ref="AO70:AO97" si="8">COUNT(F70:T70)</f>
        <v>0</v>
      </c>
    </row>
    <row r="71" spans="1:41" x14ac:dyDescent="0.25">
      <c r="A71" s="160">
        <v>67</v>
      </c>
      <c r="B71" s="160" t="s">
        <v>128</v>
      </c>
      <c r="C71" s="160">
        <v>1018</v>
      </c>
      <c r="D71" s="160" t="s">
        <v>66</v>
      </c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>
        <f t="shared" si="4"/>
        <v>0</v>
      </c>
      <c r="AL71">
        <f t="shared" si="5"/>
        <v>0</v>
      </c>
      <c r="AM71">
        <f t="shared" si="6"/>
        <v>0</v>
      </c>
      <c r="AN71">
        <f t="shared" si="7"/>
        <v>0</v>
      </c>
      <c r="AO71">
        <f t="shared" si="8"/>
        <v>0</v>
      </c>
    </row>
    <row r="72" spans="1:41" x14ac:dyDescent="0.25">
      <c r="A72" s="160">
        <v>68</v>
      </c>
      <c r="B72" s="160" t="s">
        <v>126</v>
      </c>
      <c r="C72" s="160">
        <v>2852</v>
      </c>
      <c r="D72" s="160" t="s">
        <v>66</v>
      </c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>
        <f t="shared" ref="AK72:AK97" si="9">COUNT(F72:AJ72)</f>
        <v>0</v>
      </c>
      <c r="AL72">
        <f t="shared" si="5"/>
        <v>0</v>
      </c>
      <c r="AM72">
        <f t="shared" si="6"/>
        <v>0</v>
      </c>
      <c r="AN72">
        <f t="shared" si="7"/>
        <v>0</v>
      </c>
      <c r="AO72">
        <f t="shared" si="8"/>
        <v>0</v>
      </c>
    </row>
    <row r="73" spans="1:41" x14ac:dyDescent="0.25">
      <c r="A73" s="160">
        <v>69</v>
      </c>
      <c r="B73" s="160" t="s">
        <v>133</v>
      </c>
      <c r="C73" s="160">
        <v>4491</v>
      </c>
      <c r="D73" s="160" t="s">
        <v>66</v>
      </c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>
        <f t="shared" si="9"/>
        <v>0</v>
      </c>
      <c r="AL73">
        <f t="shared" si="5"/>
        <v>0</v>
      </c>
      <c r="AM73">
        <f t="shared" si="6"/>
        <v>0</v>
      </c>
      <c r="AN73">
        <f t="shared" si="7"/>
        <v>0</v>
      </c>
      <c r="AO73">
        <f t="shared" si="8"/>
        <v>0</v>
      </c>
    </row>
    <row r="74" spans="1:41" x14ac:dyDescent="0.25">
      <c r="A74" s="160">
        <v>70</v>
      </c>
      <c r="B74" s="160" t="s">
        <v>129</v>
      </c>
      <c r="C74" s="160">
        <v>2866</v>
      </c>
      <c r="D74" s="160" t="s">
        <v>66</v>
      </c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>
        <f t="shared" si="9"/>
        <v>0</v>
      </c>
      <c r="AL74">
        <f t="shared" si="5"/>
        <v>0</v>
      </c>
      <c r="AM74">
        <f t="shared" si="6"/>
        <v>0</v>
      </c>
      <c r="AN74">
        <f t="shared" si="7"/>
        <v>0</v>
      </c>
      <c r="AO74">
        <f t="shared" si="8"/>
        <v>0</v>
      </c>
    </row>
    <row r="75" spans="1:41" x14ac:dyDescent="0.25">
      <c r="A75" s="160">
        <v>71</v>
      </c>
      <c r="B75" s="160" t="s">
        <v>95</v>
      </c>
      <c r="C75" s="160">
        <v>1846</v>
      </c>
      <c r="D75" s="160" t="s">
        <v>66</v>
      </c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>
        <f t="shared" si="9"/>
        <v>0</v>
      </c>
      <c r="AL75">
        <f t="shared" si="5"/>
        <v>0</v>
      </c>
      <c r="AM75">
        <f t="shared" si="6"/>
        <v>0</v>
      </c>
      <c r="AN75">
        <f t="shared" si="7"/>
        <v>0</v>
      </c>
      <c r="AO75">
        <f t="shared" si="8"/>
        <v>0</v>
      </c>
    </row>
    <row r="76" spans="1:41" x14ac:dyDescent="0.25">
      <c r="A76" s="160">
        <v>72</v>
      </c>
      <c r="B76" s="160" t="s">
        <v>158</v>
      </c>
      <c r="C76" s="160">
        <v>906</v>
      </c>
      <c r="D76" s="160" t="s">
        <v>66</v>
      </c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>
        <f t="shared" si="9"/>
        <v>0</v>
      </c>
      <c r="AL76">
        <f t="shared" si="5"/>
        <v>0</v>
      </c>
      <c r="AM76">
        <f t="shared" si="6"/>
        <v>0</v>
      </c>
      <c r="AN76">
        <f t="shared" si="7"/>
        <v>0</v>
      </c>
      <c r="AO76">
        <f t="shared" si="8"/>
        <v>0</v>
      </c>
    </row>
    <row r="77" spans="1:41" x14ac:dyDescent="0.25">
      <c r="A77" s="160">
        <v>73</v>
      </c>
      <c r="B77" s="160" t="s">
        <v>125</v>
      </c>
      <c r="C77" s="160">
        <v>1617</v>
      </c>
      <c r="D77" s="160" t="s">
        <v>65</v>
      </c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>
        <f t="shared" si="9"/>
        <v>0</v>
      </c>
      <c r="AL77">
        <f t="shared" si="5"/>
        <v>0</v>
      </c>
      <c r="AM77">
        <f t="shared" si="6"/>
        <v>0</v>
      </c>
      <c r="AN77">
        <f t="shared" si="7"/>
        <v>0</v>
      </c>
      <c r="AO77">
        <f t="shared" si="8"/>
        <v>0</v>
      </c>
    </row>
    <row r="78" spans="1:41" x14ac:dyDescent="0.25">
      <c r="A78" s="160">
        <v>74</v>
      </c>
      <c r="B78" s="160" t="s">
        <v>113</v>
      </c>
      <c r="C78" s="160">
        <v>1157</v>
      </c>
      <c r="D78" s="160" t="s">
        <v>65</v>
      </c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 t="s">
        <v>171</v>
      </c>
      <c r="AE78" s="165"/>
      <c r="AF78" s="165"/>
      <c r="AG78" s="165"/>
      <c r="AH78" s="165"/>
      <c r="AI78" s="165"/>
      <c r="AJ78" s="165"/>
      <c r="AK78">
        <f t="shared" si="9"/>
        <v>0</v>
      </c>
      <c r="AL78">
        <f t="shared" si="5"/>
        <v>0</v>
      </c>
      <c r="AM78">
        <f t="shared" si="6"/>
        <v>0</v>
      </c>
      <c r="AN78">
        <f t="shared" si="7"/>
        <v>1</v>
      </c>
      <c r="AO78">
        <f t="shared" si="8"/>
        <v>0</v>
      </c>
    </row>
    <row r="79" spans="1:41" x14ac:dyDescent="0.25">
      <c r="A79" s="160">
        <v>75</v>
      </c>
      <c r="B79" s="160" t="s">
        <v>114</v>
      </c>
      <c r="C79" s="160">
        <v>2744</v>
      </c>
      <c r="D79" s="160" t="s">
        <v>65</v>
      </c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>
        <f t="shared" si="9"/>
        <v>0</v>
      </c>
      <c r="AL79">
        <f t="shared" si="5"/>
        <v>0</v>
      </c>
      <c r="AM79">
        <f t="shared" si="6"/>
        <v>0</v>
      </c>
      <c r="AN79">
        <f t="shared" si="7"/>
        <v>0</v>
      </c>
      <c r="AO79">
        <f t="shared" si="8"/>
        <v>0</v>
      </c>
    </row>
    <row r="80" spans="1:41" x14ac:dyDescent="0.25">
      <c r="A80" s="160">
        <v>76</v>
      </c>
      <c r="B80" s="160" t="s">
        <v>106</v>
      </c>
      <c r="C80" s="160">
        <v>4177</v>
      </c>
      <c r="D80" s="160" t="s">
        <v>65</v>
      </c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>
        <f t="shared" si="9"/>
        <v>0</v>
      </c>
      <c r="AL80">
        <f t="shared" si="5"/>
        <v>0</v>
      </c>
      <c r="AM80">
        <f t="shared" si="6"/>
        <v>0</v>
      </c>
      <c r="AN80">
        <f t="shared" si="7"/>
        <v>0</v>
      </c>
      <c r="AO80">
        <f t="shared" si="8"/>
        <v>0</v>
      </c>
    </row>
    <row r="81" spans="1:41" x14ac:dyDescent="0.25">
      <c r="A81" s="160">
        <v>77</v>
      </c>
      <c r="B81" s="160" t="s">
        <v>117</v>
      </c>
      <c r="C81" s="160">
        <v>720</v>
      </c>
      <c r="D81" s="160" t="s">
        <v>65</v>
      </c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>
        <f t="shared" si="9"/>
        <v>0</v>
      </c>
      <c r="AL81">
        <f t="shared" si="5"/>
        <v>0</v>
      </c>
      <c r="AM81">
        <f t="shared" si="6"/>
        <v>0</v>
      </c>
      <c r="AN81">
        <f t="shared" si="7"/>
        <v>0</v>
      </c>
      <c r="AO81">
        <f t="shared" si="8"/>
        <v>0</v>
      </c>
    </row>
    <row r="82" spans="1:41" x14ac:dyDescent="0.25">
      <c r="A82" s="160">
        <v>78</v>
      </c>
      <c r="B82" s="160" t="s">
        <v>103</v>
      </c>
      <c r="C82" s="160">
        <v>3903</v>
      </c>
      <c r="D82" s="160" t="s">
        <v>65</v>
      </c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>
        <f t="shared" si="9"/>
        <v>0</v>
      </c>
      <c r="AL82">
        <f t="shared" si="5"/>
        <v>0</v>
      </c>
      <c r="AM82">
        <f t="shared" si="6"/>
        <v>0</v>
      </c>
      <c r="AN82">
        <f t="shared" si="7"/>
        <v>0</v>
      </c>
      <c r="AO82">
        <f t="shared" si="8"/>
        <v>0</v>
      </c>
    </row>
    <row r="83" spans="1:41" x14ac:dyDescent="0.25">
      <c r="A83" s="160">
        <v>79</v>
      </c>
      <c r="B83" s="160" t="s">
        <v>102</v>
      </c>
      <c r="C83" s="160">
        <v>1659</v>
      </c>
      <c r="D83" s="160" t="s">
        <v>65</v>
      </c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>
        <f t="shared" si="9"/>
        <v>0</v>
      </c>
      <c r="AL83">
        <f t="shared" si="5"/>
        <v>0</v>
      </c>
      <c r="AM83">
        <f t="shared" si="6"/>
        <v>0</v>
      </c>
      <c r="AN83">
        <f t="shared" si="7"/>
        <v>0</v>
      </c>
      <c r="AO83">
        <f t="shared" si="8"/>
        <v>0</v>
      </c>
    </row>
    <row r="84" spans="1:41" x14ac:dyDescent="0.25">
      <c r="A84" s="160">
        <v>80</v>
      </c>
      <c r="B84" s="160" t="s">
        <v>124</v>
      </c>
      <c r="C84" s="160">
        <v>405</v>
      </c>
      <c r="D84" s="160" t="s">
        <v>65</v>
      </c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>
        <f t="shared" si="9"/>
        <v>0</v>
      </c>
      <c r="AL84">
        <f t="shared" si="5"/>
        <v>0</v>
      </c>
      <c r="AM84">
        <f t="shared" si="6"/>
        <v>0</v>
      </c>
      <c r="AN84">
        <f t="shared" si="7"/>
        <v>0</v>
      </c>
      <c r="AO84">
        <f t="shared" si="8"/>
        <v>0</v>
      </c>
    </row>
    <row r="85" spans="1:41" x14ac:dyDescent="0.25">
      <c r="A85" s="160">
        <v>81</v>
      </c>
      <c r="B85" s="160" t="s">
        <v>120</v>
      </c>
      <c r="C85" s="160">
        <v>1541</v>
      </c>
      <c r="D85" s="160" t="s">
        <v>65</v>
      </c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>
        <f t="shared" si="9"/>
        <v>0</v>
      </c>
      <c r="AL85">
        <f t="shared" si="5"/>
        <v>0</v>
      </c>
      <c r="AM85">
        <f t="shared" si="6"/>
        <v>0</v>
      </c>
      <c r="AN85">
        <f t="shared" si="7"/>
        <v>0</v>
      </c>
      <c r="AO85">
        <f t="shared" si="8"/>
        <v>0</v>
      </c>
    </row>
    <row r="86" spans="1:41" x14ac:dyDescent="0.25">
      <c r="A86" s="160">
        <v>82</v>
      </c>
      <c r="B86" s="160" t="s">
        <v>104</v>
      </c>
      <c r="C86" s="160">
        <v>1923</v>
      </c>
      <c r="D86" s="160" t="s">
        <v>65</v>
      </c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>
        <f t="shared" si="9"/>
        <v>0</v>
      </c>
      <c r="AL86">
        <f t="shared" si="5"/>
        <v>0</v>
      </c>
      <c r="AM86">
        <f t="shared" si="6"/>
        <v>0</v>
      </c>
      <c r="AN86">
        <f t="shared" si="7"/>
        <v>0</v>
      </c>
      <c r="AO86">
        <f t="shared" si="8"/>
        <v>0</v>
      </c>
    </row>
    <row r="87" spans="1:41" x14ac:dyDescent="0.25">
      <c r="A87" s="160">
        <v>83</v>
      </c>
      <c r="B87" s="160" t="s">
        <v>119</v>
      </c>
      <c r="C87" s="160">
        <v>3745</v>
      </c>
      <c r="D87" s="160" t="s">
        <v>65</v>
      </c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>
        <f t="shared" si="9"/>
        <v>0</v>
      </c>
      <c r="AL87">
        <f t="shared" si="5"/>
        <v>0</v>
      </c>
      <c r="AM87">
        <f t="shared" si="6"/>
        <v>0</v>
      </c>
      <c r="AN87">
        <f t="shared" si="7"/>
        <v>0</v>
      </c>
      <c r="AO87">
        <f t="shared" si="8"/>
        <v>0</v>
      </c>
    </row>
    <row r="88" spans="1:41" x14ac:dyDescent="0.25">
      <c r="A88" s="160">
        <v>84</v>
      </c>
      <c r="B88" s="160" t="s">
        <v>122</v>
      </c>
      <c r="C88" s="160">
        <v>351</v>
      </c>
      <c r="D88" s="160" t="s">
        <v>65</v>
      </c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>
        <f t="shared" si="9"/>
        <v>0</v>
      </c>
      <c r="AL88">
        <f t="shared" si="5"/>
        <v>0</v>
      </c>
      <c r="AM88">
        <f t="shared" si="6"/>
        <v>0</v>
      </c>
      <c r="AN88">
        <f t="shared" si="7"/>
        <v>0</v>
      </c>
      <c r="AO88">
        <f t="shared" si="8"/>
        <v>0</v>
      </c>
    </row>
    <row r="89" spans="1:41" x14ac:dyDescent="0.25">
      <c r="A89" s="160">
        <v>85</v>
      </c>
      <c r="B89" s="160" t="s">
        <v>123</v>
      </c>
      <c r="C89" s="160">
        <v>2636</v>
      </c>
      <c r="D89" s="160" t="s">
        <v>65</v>
      </c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>
        <f t="shared" si="9"/>
        <v>0</v>
      </c>
      <c r="AL89">
        <f t="shared" si="5"/>
        <v>0</v>
      </c>
      <c r="AM89">
        <f t="shared" si="6"/>
        <v>0</v>
      </c>
      <c r="AN89">
        <f t="shared" si="7"/>
        <v>0</v>
      </c>
      <c r="AO89">
        <f t="shared" si="8"/>
        <v>0</v>
      </c>
    </row>
    <row r="90" spans="1:41" x14ac:dyDescent="0.25">
      <c r="A90" s="160">
        <v>86</v>
      </c>
      <c r="B90" s="160" t="s">
        <v>105</v>
      </c>
      <c r="C90" s="160">
        <v>3947</v>
      </c>
      <c r="D90" s="160" t="s">
        <v>65</v>
      </c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>
        <f t="shared" si="9"/>
        <v>0</v>
      </c>
      <c r="AL90">
        <f t="shared" si="5"/>
        <v>0</v>
      </c>
      <c r="AM90">
        <f t="shared" si="6"/>
        <v>0</v>
      </c>
      <c r="AN90">
        <f t="shared" si="7"/>
        <v>0</v>
      </c>
      <c r="AO90">
        <f t="shared" si="8"/>
        <v>0</v>
      </c>
    </row>
    <row r="91" spans="1:41" x14ac:dyDescent="0.25">
      <c r="A91" s="160">
        <v>87</v>
      </c>
      <c r="B91" s="160" t="s">
        <v>121</v>
      </c>
      <c r="C91" s="160">
        <v>3605</v>
      </c>
      <c r="D91" s="160" t="s">
        <v>65</v>
      </c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>
        <f t="shared" si="9"/>
        <v>0</v>
      </c>
      <c r="AL91">
        <f t="shared" si="5"/>
        <v>0</v>
      </c>
      <c r="AM91">
        <f t="shared" si="6"/>
        <v>0</v>
      </c>
      <c r="AN91">
        <f t="shared" si="7"/>
        <v>0</v>
      </c>
      <c r="AO91">
        <f t="shared" si="8"/>
        <v>0</v>
      </c>
    </row>
    <row r="92" spans="1:41" x14ac:dyDescent="0.25">
      <c r="A92" s="160">
        <v>88</v>
      </c>
      <c r="B92" s="160" t="s">
        <v>111</v>
      </c>
      <c r="C92" s="160">
        <v>1186</v>
      </c>
      <c r="D92" s="160" t="s">
        <v>65</v>
      </c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>
        <f t="shared" si="9"/>
        <v>0</v>
      </c>
      <c r="AL92">
        <f t="shared" si="5"/>
        <v>0</v>
      </c>
      <c r="AM92">
        <f t="shared" si="6"/>
        <v>0</v>
      </c>
      <c r="AN92">
        <f t="shared" si="7"/>
        <v>0</v>
      </c>
      <c r="AO92">
        <f t="shared" si="8"/>
        <v>0</v>
      </c>
    </row>
    <row r="93" spans="1:41" x14ac:dyDescent="0.25">
      <c r="A93" s="160">
        <v>89</v>
      </c>
      <c r="B93" s="160" t="s">
        <v>110</v>
      </c>
      <c r="C93" s="160">
        <v>101</v>
      </c>
      <c r="D93" s="160" t="s">
        <v>65</v>
      </c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/>
      <c r="AF93" s="165"/>
      <c r="AG93" s="165"/>
      <c r="AH93" s="165"/>
      <c r="AI93" s="165"/>
      <c r="AJ93" s="165"/>
      <c r="AK93">
        <f t="shared" si="9"/>
        <v>0</v>
      </c>
      <c r="AL93">
        <f t="shared" si="5"/>
        <v>0</v>
      </c>
      <c r="AM93">
        <f t="shared" si="6"/>
        <v>0</v>
      </c>
      <c r="AN93">
        <f t="shared" si="7"/>
        <v>0</v>
      </c>
      <c r="AO93">
        <f t="shared" si="8"/>
        <v>0</v>
      </c>
    </row>
    <row r="94" spans="1:41" x14ac:dyDescent="0.25">
      <c r="A94" s="160">
        <v>90</v>
      </c>
      <c r="B94" s="160" t="s">
        <v>107</v>
      </c>
      <c r="C94" s="160">
        <v>2236</v>
      </c>
      <c r="D94" s="160" t="s">
        <v>65</v>
      </c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>
        <f t="shared" si="9"/>
        <v>0</v>
      </c>
      <c r="AL94">
        <f t="shared" si="5"/>
        <v>0</v>
      </c>
      <c r="AM94">
        <f t="shared" si="6"/>
        <v>0</v>
      </c>
      <c r="AN94">
        <f t="shared" si="7"/>
        <v>0</v>
      </c>
      <c r="AO94">
        <f t="shared" si="8"/>
        <v>0</v>
      </c>
    </row>
    <row r="95" spans="1:41" x14ac:dyDescent="0.25">
      <c r="A95" s="160">
        <v>91</v>
      </c>
      <c r="B95" s="160" t="s">
        <v>108</v>
      </c>
      <c r="C95" s="160">
        <v>216</v>
      </c>
      <c r="D95" s="160" t="s">
        <v>65</v>
      </c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65"/>
      <c r="AK95">
        <f t="shared" si="9"/>
        <v>0</v>
      </c>
      <c r="AL95">
        <f t="shared" si="5"/>
        <v>0</v>
      </c>
      <c r="AM95">
        <f t="shared" si="6"/>
        <v>0</v>
      </c>
      <c r="AN95">
        <f t="shared" si="7"/>
        <v>0</v>
      </c>
      <c r="AO95">
        <f t="shared" si="8"/>
        <v>0</v>
      </c>
    </row>
    <row r="96" spans="1:41" x14ac:dyDescent="0.25">
      <c r="A96" s="160">
        <v>92</v>
      </c>
      <c r="B96" s="160" t="s">
        <v>109</v>
      </c>
      <c r="C96" s="160">
        <v>1902</v>
      </c>
      <c r="D96" s="160" t="s">
        <v>65</v>
      </c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>
        <f t="shared" si="9"/>
        <v>0</v>
      </c>
      <c r="AL96">
        <f t="shared" si="5"/>
        <v>0</v>
      </c>
      <c r="AM96">
        <f t="shared" si="6"/>
        <v>0</v>
      </c>
      <c r="AN96">
        <f t="shared" si="7"/>
        <v>0</v>
      </c>
      <c r="AO96">
        <f t="shared" si="8"/>
        <v>0</v>
      </c>
    </row>
    <row r="97" spans="1:41" x14ac:dyDescent="0.25">
      <c r="A97" s="160">
        <v>93</v>
      </c>
      <c r="B97" s="160" t="s">
        <v>99</v>
      </c>
      <c r="C97" s="160">
        <v>4119</v>
      </c>
      <c r="D97" s="160" t="s">
        <v>65</v>
      </c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>
        <f t="shared" si="9"/>
        <v>0</v>
      </c>
      <c r="AL97">
        <f t="shared" si="5"/>
        <v>0</v>
      </c>
      <c r="AM97">
        <f t="shared" si="6"/>
        <v>0</v>
      </c>
      <c r="AN97">
        <f t="shared" si="7"/>
        <v>0</v>
      </c>
      <c r="AO97">
        <f t="shared" si="8"/>
        <v>0</v>
      </c>
    </row>
    <row r="98" spans="1:41" x14ac:dyDescent="0.25">
      <c r="A98" s="168">
        <v>94</v>
      </c>
      <c r="B98" s="168" t="s">
        <v>215</v>
      </c>
      <c r="C98" s="168">
        <v>2235</v>
      </c>
      <c r="D98" s="168" t="s">
        <v>65</v>
      </c>
      <c r="E98" s="12"/>
      <c r="F98" s="167">
        <v>1</v>
      </c>
      <c r="G98" s="167" t="s">
        <v>171</v>
      </c>
      <c r="H98" s="167" t="s">
        <v>171</v>
      </c>
      <c r="I98" s="167" t="s">
        <v>171</v>
      </c>
      <c r="J98" s="167" t="s">
        <v>69</v>
      </c>
      <c r="K98" s="167" t="s">
        <v>69</v>
      </c>
      <c r="L98" s="167" t="s">
        <v>69</v>
      </c>
      <c r="M98" s="167" t="s">
        <v>69</v>
      </c>
      <c r="N98" s="167" t="s">
        <v>170</v>
      </c>
      <c r="O98" s="167" t="s">
        <v>170</v>
      </c>
      <c r="P98" s="167" t="s">
        <v>170</v>
      </c>
      <c r="Q98" s="167" t="s">
        <v>170</v>
      </c>
      <c r="R98" s="167" t="s">
        <v>170</v>
      </c>
      <c r="S98" s="167" t="s">
        <v>170</v>
      </c>
      <c r="T98" s="167" t="s">
        <v>170</v>
      </c>
      <c r="U98" s="167">
        <v>2</v>
      </c>
      <c r="V98" s="167">
        <v>2</v>
      </c>
      <c r="W98" s="167">
        <v>2</v>
      </c>
      <c r="X98" s="167">
        <v>2</v>
      </c>
      <c r="Y98" s="167">
        <v>2</v>
      </c>
      <c r="Z98" s="167">
        <v>2</v>
      </c>
      <c r="AA98" s="167" t="s">
        <v>69</v>
      </c>
      <c r="AB98" s="167" t="s">
        <v>69</v>
      </c>
      <c r="AC98" s="167">
        <v>2</v>
      </c>
      <c r="AD98" s="167">
        <v>2</v>
      </c>
      <c r="AE98" s="167">
        <v>2</v>
      </c>
      <c r="AF98" s="167">
        <v>2</v>
      </c>
      <c r="AG98" s="167">
        <v>2</v>
      </c>
      <c r="AH98" s="167">
        <v>2</v>
      </c>
      <c r="AI98" s="167" t="s">
        <v>69</v>
      </c>
      <c r="AJ98" s="167" t="s">
        <v>69</v>
      </c>
      <c r="AK98" s="12">
        <f>COUNT(F98:AJ98)</f>
        <v>13</v>
      </c>
      <c r="AL98" s="12">
        <f>COUNTIFS(F98:AJ98,"в")</f>
        <v>8</v>
      </c>
      <c r="AM98" s="12">
        <f>COUNTIFS(F98:AJ98,"о")</f>
        <v>7</v>
      </c>
      <c r="AN98" s="12">
        <f>COUNTIFS(F98:AJ98,"б")</f>
        <v>3</v>
      </c>
      <c r="AO98" s="12">
        <f>COUNT(F98:T98)</f>
        <v>1</v>
      </c>
    </row>
  </sheetData>
  <sortState ref="B6:D97">
    <sortCondition ref="D5:D96"/>
  </sortState>
  <mergeCells count="7">
    <mergeCell ref="AO1:AO3"/>
    <mergeCell ref="F1:AJ1"/>
    <mergeCell ref="A1:D2"/>
    <mergeCell ref="AK1:AK3"/>
    <mergeCell ref="AL1:AL3"/>
    <mergeCell ref="AM1:AM3"/>
    <mergeCell ref="AN1:AN3"/>
  </mergeCells>
  <conditionalFormatting sqref="AP1">
    <cfRule type="containsText" dxfId="29" priority="9" operator="containsText" text="б">
      <formula>NOT(ISERROR(SEARCH("б",AP1)))</formula>
    </cfRule>
  </conditionalFormatting>
  <conditionalFormatting sqref="F5:AJ5">
    <cfRule type="containsText" dxfId="28" priority="8" operator="containsText" text="б">
      <formula>NOT(ISERROR(SEARCH("б",F5)))</formula>
    </cfRule>
  </conditionalFormatting>
  <conditionalFormatting sqref="F5:AJ98">
    <cfRule type="containsText" dxfId="27" priority="5" operator="containsText" text="в">
      <formula>NOT(ISERROR(SEARCH("в",F5)))</formula>
    </cfRule>
    <cfRule type="containsText" dxfId="26" priority="6" operator="containsText" text="о">
      <formula>NOT(ISERROR(SEARCH("о",F5)))</formula>
    </cfRule>
    <cfRule type="containsText" dxfId="25" priority="7" operator="containsText" text="б">
      <formula>NOT(ISERROR(SEARCH("б",F5)))</formula>
    </cfRule>
  </conditionalFormatting>
  <conditionalFormatting sqref="F4:AJ4">
    <cfRule type="containsText" dxfId="3" priority="4" operator="containsText" text="б">
      <formula>NOT(ISERROR(SEARCH("б",F4)))</formula>
    </cfRule>
  </conditionalFormatting>
  <conditionalFormatting sqref="F4:AJ4">
    <cfRule type="containsText" dxfId="2" priority="1" operator="containsText" text="в">
      <formula>NOT(ISERROR(SEARCH("в",F4)))</formula>
    </cfRule>
    <cfRule type="containsText" dxfId="1" priority="2" operator="containsText" text="о">
      <formula>NOT(ISERROR(SEARCH("о",F4)))</formula>
    </cfRule>
    <cfRule type="containsText" dxfId="0" priority="3" operator="containsText" text="б">
      <formula>NOT(ISERROR(SEARCH("б",F4)))</formula>
    </cfRule>
  </conditionalFormatting>
  <pageMargins left="0.7" right="0.32291666666666669" top="0.75" bottom="0.75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5" sqref="G25"/>
    </sheetView>
    <sheetView workbookViewId="1"/>
    <sheetView workbookViewId="2"/>
    <sheetView workbookViewId="3"/>
    <sheetView workbookViewId="4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11" workbookViewId="0">
      <selection activeCell="C27" sqref="C27"/>
    </sheetView>
    <sheetView tabSelected="1" topLeftCell="A2" workbookViewId="1">
      <selection activeCell="A2" sqref="A2"/>
    </sheetView>
    <sheetView workbookViewId="2"/>
    <sheetView workbookViewId="3"/>
    <sheetView workbookViewId="4"/>
  </sheetViews>
  <sheetFormatPr defaultRowHeight="15" x14ac:dyDescent="0.25"/>
  <sheetData>
    <row r="1" spans="1:2" x14ac:dyDescent="0.25">
      <c r="A1" t="s">
        <v>164</v>
      </c>
      <c r="B1" t="s">
        <v>165</v>
      </c>
    </row>
    <row r="2" spans="1:2" x14ac:dyDescent="0.25">
      <c r="A2">
        <f>MATCH('Наряд - Путевка'!K4,'График выходов'!$C$5:$C$98,0)</f>
        <v>9</v>
      </c>
      <c r="B2" t="s">
        <v>166</v>
      </c>
    </row>
    <row r="3" spans="1:2" x14ac:dyDescent="0.25">
      <c r="A3">
        <f>MATCH('Наряд - Путевка'!K5,'График выходов'!$C$5:$C$98,0)</f>
        <v>7</v>
      </c>
      <c r="B3" t="s">
        <v>167</v>
      </c>
    </row>
    <row r="4" spans="1:2" x14ac:dyDescent="0.25">
      <c r="A4">
        <f>MATCH('Наряд - Путевка'!K6,'График выходов'!$C$5:$C$98,0)</f>
        <v>8</v>
      </c>
    </row>
    <row r="5" spans="1:2" x14ac:dyDescent="0.25">
      <c r="A5">
        <f>MATCH('Наряд - Путевка'!K7,'График выходов'!$C$5:$C$98,0)</f>
        <v>3</v>
      </c>
    </row>
    <row r="6" spans="1:2" x14ac:dyDescent="0.25">
      <c r="A6">
        <f>MATCH('Наряд - Путевка'!K8,'График выходов'!$C$5:$C$98,0)</f>
        <v>12</v>
      </c>
    </row>
    <row r="7" spans="1:2" x14ac:dyDescent="0.25">
      <c r="A7">
        <f>MATCH('Наряд - Путевка'!K9,'График выходов'!$C$5:$C$98,0)</f>
        <v>15</v>
      </c>
    </row>
    <row r="8" spans="1:2" x14ac:dyDescent="0.25">
      <c r="A8">
        <f>MATCH('Наряд - Путевка'!K10,'График выходов'!$C$5:$C$98,0)</f>
        <v>16</v>
      </c>
    </row>
    <row r="9" spans="1:2" x14ac:dyDescent="0.25">
      <c r="A9">
        <f>MATCH('Наряд - Путевка'!K11,'График выходов'!$C$5:$C$98,0)</f>
        <v>22</v>
      </c>
    </row>
    <row r="10" spans="1:2" x14ac:dyDescent="0.25">
      <c r="A10">
        <f>MATCH('Наряд - Путевка'!K12,'График выходов'!$C$5:$C$98,0)</f>
        <v>21</v>
      </c>
    </row>
    <row r="11" spans="1:2" x14ac:dyDescent="0.25">
      <c r="A11">
        <f>MATCH('Наряд - Путевка'!K13,'График выходов'!$C$5:$C$98,0)</f>
        <v>25</v>
      </c>
    </row>
    <row r="12" spans="1:2" x14ac:dyDescent="0.25">
      <c r="A12">
        <f>MATCH('Наряд - Путевка'!K14,'График выходов'!$C$5:$C$98,0)</f>
        <v>20</v>
      </c>
    </row>
    <row r="13" spans="1:2" x14ac:dyDescent="0.25">
      <c r="A13">
        <f>MATCH('Наряд - Путевка'!K15,'График выходов'!$C$5:$C$98,0)</f>
        <v>76</v>
      </c>
    </row>
    <row r="14" spans="1:2" x14ac:dyDescent="0.25">
      <c r="A14">
        <f>MATCH('Наряд - Путевка'!K16,'График выходов'!$C$5:$C$98,0)</f>
        <v>90</v>
      </c>
    </row>
    <row r="15" spans="1:2" x14ac:dyDescent="0.25">
      <c r="A15">
        <f>MATCH('Наряд - Путевка'!K17,'График выходов'!$C$5:$C$98,0)</f>
        <v>81</v>
      </c>
    </row>
    <row r="16" spans="1:2" x14ac:dyDescent="0.25">
      <c r="A16">
        <f>MATCH('Наряд - Путевка'!K18,'График выходов'!$C$5:$C$98,0)</f>
        <v>74</v>
      </c>
    </row>
    <row r="17" spans="1:1" x14ac:dyDescent="0.25">
      <c r="A17">
        <f>MATCH('Наряд - Путевка'!K19,'График выходов'!$C$5:$C$98,0)</f>
        <v>88</v>
      </c>
    </row>
    <row r="18" spans="1:1" x14ac:dyDescent="0.25">
      <c r="A18">
        <f>MATCH('Наряд - Путевка'!K20,'График выходов'!$C$5:$C$98,0)</f>
        <v>80</v>
      </c>
    </row>
    <row r="19" spans="1:1" x14ac:dyDescent="0.25">
      <c r="A19">
        <f>MATCH('Наряд - Путевка'!K21,'График выходов'!$C$5:$C$98,0)</f>
        <v>92</v>
      </c>
    </row>
    <row r="20" spans="1:1" x14ac:dyDescent="0.25">
      <c r="A20">
        <f>MATCH('Наряд - Путевка'!K22,'График выходов'!$C$5:$C$98,0)</f>
        <v>91</v>
      </c>
    </row>
    <row r="21" spans="1:1" x14ac:dyDescent="0.25">
      <c r="A21">
        <f>MATCH('Наряд - Путевка'!K23,'График выходов'!$C$5:$C$98,0)</f>
        <v>38</v>
      </c>
    </row>
    <row r="22" spans="1:1" x14ac:dyDescent="0.25">
      <c r="A22">
        <f>MATCH('Наряд - Путевка'!K24,'График выходов'!$C$5:$C$98,0)</f>
        <v>45</v>
      </c>
    </row>
    <row r="23" spans="1:1" x14ac:dyDescent="0.25">
      <c r="A23">
        <f>MATCH('Наряд - Путевка'!K25,'График выходов'!$C$5:$C$98,0)</f>
        <v>37</v>
      </c>
    </row>
    <row r="24" spans="1:1" x14ac:dyDescent="0.25">
      <c r="A24">
        <f>MATCH('Наряд - Путевка'!K26,'График выходов'!$C$5:$C$98,0)</f>
        <v>19</v>
      </c>
    </row>
    <row r="25" spans="1:1" x14ac:dyDescent="0.25">
      <c r="A25">
        <f>MATCH('Наряд - Путевка'!K27,'График выходов'!$C$5:$C$98,0)</f>
        <v>69</v>
      </c>
    </row>
    <row r="26" spans="1:1" x14ac:dyDescent="0.25">
      <c r="A26">
        <f>MATCH('Наряд - Путевка'!K28,'График выходов'!$C$5:$C$98,0)</f>
        <v>30</v>
      </c>
    </row>
    <row r="27" spans="1:1" x14ac:dyDescent="0.25">
      <c r="A27">
        <f>MATCH('Наряд - Путевка'!K29,'График выходов'!$C$5:$C$98,0)</f>
        <v>43</v>
      </c>
    </row>
    <row r="28" spans="1:1" x14ac:dyDescent="0.25">
      <c r="A28">
        <f>MATCH('Наряд - Путевка'!K30,'График выходов'!$C$5:$C$98,0)</f>
        <v>71</v>
      </c>
    </row>
    <row r="29" spans="1:1" x14ac:dyDescent="0.25">
      <c r="A29">
        <f>MATCH('Наряд - Путевка'!K31,'График выходов'!$C$5:$C$98,0)</f>
        <v>60</v>
      </c>
    </row>
    <row r="30" spans="1:1" x14ac:dyDescent="0.25">
      <c r="A30">
        <f>MATCH('Наряд - Путевка'!K32,'График выходов'!$C$5:$C$98,0)</f>
        <v>94</v>
      </c>
    </row>
    <row r="31" spans="1:1" x14ac:dyDescent="0.25">
      <c r="A31" t="e">
        <f>MATCH('Наряд - Путевка'!K33,'График выходов'!$C$5:$C$98,0)</f>
        <v>#N/A</v>
      </c>
    </row>
    <row r="32" spans="1:1" x14ac:dyDescent="0.25">
      <c r="A32" t="e">
        <f>MATCH('Наряд - Путевка'!K34,'График выходов'!$C$5:$C$98,0)</f>
        <v>#N/A</v>
      </c>
    </row>
    <row r="33" spans="1:1" x14ac:dyDescent="0.25">
      <c r="A33" t="e">
        <f>MATCH('Наряд - Путевка'!K35,'График выходов'!$C$5:$C$98,0)</f>
        <v>#N/A</v>
      </c>
    </row>
    <row r="34" spans="1:1" x14ac:dyDescent="0.25">
      <c r="A34" t="e">
        <f>MATCH('Наряд - Путевка'!K36,'График выходов'!$C$5:$C$98,0)</f>
        <v>#N/A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Наряд - Путевка</vt:lpstr>
      <vt:lpstr>График выходов</vt:lpstr>
      <vt:lpstr>График ИТР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</dc:creator>
  <cp:lastModifiedBy>Виталий</cp:lastModifiedBy>
  <cp:lastPrinted>2014-02-05T21:08:35Z</cp:lastPrinted>
  <dcterms:created xsi:type="dcterms:W3CDTF">2014-02-04T16:28:23Z</dcterms:created>
  <dcterms:modified xsi:type="dcterms:W3CDTF">2014-02-05T22:32:09Z</dcterms:modified>
</cp:coreProperties>
</file>