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30" yWindow="255" windowWidth="18435" windowHeight="12480" tabRatio="881" firstSheet="2" activeTab="2"/>
  </bookViews>
  <sheets>
    <sheet name="%AV" sheetId="4" state="hidden" r:id="rId1"/>
    <sheet name="Кол-во операторов" sheetId="10" state="hidden" r:id="rId2"/>
    <sheet name="Тематика CRM" sheetId="12" r:id="rId3"/>
    <sheet name="Автоматизация" sheetId="13" state="hidden" r:id="rId4"/>
    <sheet name="HOLD+ATT" sheetId="14" state="hidden" r:id="rId5"/>
    <sheet name="Авиабилеты" sheetId="18" state="hidden" r:id="rId6"/>
  </sheets>
  <calcPr calcId="145621"/>
  <customWorkbookViews>
    <customWorkbookView name="AAMorozov@TE-EX.RU - Личное представление" guid="{7B054907-FB75-4285-A3CA-6368EDFAACC4}" mergeInterval="0" personalView="1" maximized="1" windowWidth="1920" windowHeight="855" tabRatio="817" activeSheetId="17" showComments="commIndAndComment"/>
  </customWorkbookViews>
</workbook>
</file>

<file path=xl/calcChain.xml><?xml version="1.0" encoding="utf-8"?>
<calcChain xmlns="http://schemas.openxmlformats.org/spreadsheetml/2006/main">
  <c r="D2" i="12" l="1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2" i="12"/>
  <c r="D153" i="12" l="1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V153" i="12"/>
  <c r="W153" i="12"/>
  <c r="X153" i="12"/>
  <c r="Y153" i="12"/>
  <c r="Z153" i="12"/>
  <c r="AA153" i="12"/>
  <c r="AB153" i="12"/>
  <c r="AC153" i="12"/>
  <c r="AD153" i="12"/>
  <c r="AG6" i="18" l="1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AG4" i="18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AG3" i="18"/>
  <c r="AF3" i="18"/>
  <c r="AE3" i="18"/>
  <c r="AD3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AG3" i="13"/>
  <c r="AF3" i="13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C153" i="12"/>
  <c r="AE152" i="12"/>
  <c r="AE151" i="12"/>
  <c r="AE150" i="12"/>
  <c r="AE149" i="12"/>
  <c r="AE148" i="12"/>
  <c r="AE147" i="12"/>
  <c r="AE146" i="12"/>
  <c r="AE145" i="12"/>
  <c r="AE144" i="12"/>
  <c r="AE143" i="12"/>
  <c r="AE142" i="12"/>
  <c r="AE141" i="12"/>
  <c r="AE140" i="12"/>
  <c r="AE139" i="12"/>
  <c r="AE138" i="12"/>
  <c r="AE137" i="12"/>
  <c r="AE136" i="12"/>
  <c r="AE135" i="12"/>
  <c r="AE134" i="12"/>
  <c r="AE133" i="12"/>
  <c r="AE132" i="12"/>
  <c r="AE131" i="12"/>
  <c r="AE130" i="12"/>
  <c r="AE129" i="12"/>
  <c r="AE128" i="12"/>
  <c r="AE127" i="12"/>
  <c r="AE126" i="12"/>
  <c r="AE125" i="12"/>
  <c r="AE124" i="12"/>
  <c r="AE123" i="12"/>
  <c r="AE122" i="12"/>
  <c r="AE121" i="12"/>
  <c r="AE120" i="12"/>
  <c r="AE119" i="12"/>
  <c r="AE118" i="12"/>
  <c r="AE117" i="12"/>
  <c r="AE116" i="12"/>
  <c r="AE115" i="12"/>
  <c r="AE114" i="12"/>
  <c r="AE113" i="12"/>
  <c r="AE112" i="12"/>
  <c r="AE111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AE107" i="12"/>
  <c r="AE106" i="12"/>
  <c r="AE105" i="12"/>
  <c r="AE104" i="12"/>
  <c r="AE103" i="12"/>
  <c r="AE102" i="12"/>
  <c r="AE101" i="12"/>
  <c r="AE100" i="12"/>
  <c r="AE99" i="12"/>
  <c r="AE98" i="12"/>
  <c r="AE97" i="12"/>
  <c r="AE96" i="12"/>
  <c r="AE95" i="12"/>
  <c r="AE94" i="12"/>
  <c r="AE93" i="12"/>
  <c r="AE92" i="12"/>
  <c r="AE91" i="12"/>
  <c r="AE90" i="12"/>
  <c r="AE89" i="12"/>
  <c r="AE88" i="12"/>
  <c r="AE87" i="12"/>
  <c r="AE86" i="12"/>
  <c r="AE85" i="12"/>
  <c r="AE84" i="12"/>
  <c r="AE83" i="12"/>
  <c r="AE82" i="12"/>
  <c r="AE81" i="12"/>
  <c r="AE80" i="12"/>
  <c r="AE79" i="12"/>
  <c r="AE78" i="12"/>
  <c r="AE77" i="12"/>
  <c r="AE76" i="12"/>
  <c r="AE75" i="12"/>
  <c r="AE74" i="12"/>
  <c r="AE73" i="12"/>
  <c r="AE72" i="12"/>
  <c r="AE71" i="12"/>
  <c r="AE70" i="12"/>
  <c r="AE69" i="12"/>
  <c r="AE68" i="12"/>
  <c r="AE67" i="12"/>
  <c r="AE66" i="12"/>
  <c r="AG21" i="10"/>
  <c r="AG20" i="10"/>
  <c r="AG19" i="10"/>
  <c r="AG18" i="10"/>
  <c r="AG16" i="10"/>
  <c r="AG15" i="10"/>
  <c r="AG14" i="10"/>
  <c r="AG13" i="10"/>
  <c r="AG11" i="10"/>
  <c r="AG10" i="10"/>
  <c r="AG9" i="10"/>
  <c r="AG8" i="10"/>
  <c r="AG6" i="10"/>
  <c r="AG5" i="10"/>
  <c r="AG4" i="10"/>
  <c r="AG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O147" i="4"/>
  <c r="N147" i="4"/>
  <c r="M147" i="4"/>
  <c r="L147" i="4"/>
  <c r="K147" i="4"/>
  <c r="J147" i="4"/>
  <c r="I147" i="4"/>
  <c r="H147" i="4"/>
  <c r="G147" i="4"/>
  <c r="F147" i="4"/>
  <c r="O143" i="4"/>
  <c r="N143" i="4"/>
  <c r="M143" i="4"/>
  <c r="L143" i="4"/>
  <c r="K143" i="4"/>
  <c r="J143" i="4"/>
  <c r="I143" i="4"/>
  <c r="H143" i="4"/>
  <c r="G143" i="4"/>
  <c r="F143" i="4"/>
  <c r="O139" i="4"/>
  <c r="N139" i="4"/>
  <c r="M139" i="4"/>
  <c r="L139" i="4"/>
  <c r="K139" i="4"/>
  <c r="J139" i="4"/>
  <c r="I139" i="4"/>
  <c r="H139" i="4"/>
  <c r="G139" i="4"/>
  <c r="F139" i="4"/>
  <c r="O135" i="4"/>
  <c r="N135" i="4"/>
  <c r="M135" i="4"/>
  <c r="L135" i="4"/>
  <c r="K135" i="4"/>
  <c r="J135" i="4"/>
  <c r="I135" i="4"/>
  <c r="H135" i="4"/>
  <c r="G135" i="4"/>
  <c r="F135" i="4"/>
  <c r="O131" i="4"/>
  <c r="N131" i="4"/>
  <c r="M131" i="4"/>
  <c r="L131" i="4"/>
  <c r="K131" i="4"/>
  <c r="J131" i="4"/>
  <c r="I131" i="4"/>
  <c r="H131" i="4"/>
  <c r="G131" i="4"/>
  <c r="F131" i="4"/>
  <c r="O127" i="4"/>
  <c r="N127" i="4"/>
  <c r="M127" i="4"/>
  <c r="L127" i="4"/>
  <c r="K127" i="4"/>
  <c r="J127" i="4"/>
  <c r="I127" i="4"/>
  <c r="H127" i="4"/>
  <c r="G127" i="4"/>
  <c r="F127" i="4"/>
  <c r="O123" i="4"/>
  <c r="N123" i="4"/>
  <c r="M123" i="4"/>
  <c r="L123" i="4"/>
  <c r="K123" i="4"/>
  <c r="J123" i="4"/>
  <c r="I123" i="4"/>
  <c r="H123" i="4"/>
  <c r="G123" i="4"/>
  <c r="F123" i="4"/>
  <c r="O119" i="4"/>
  <c r="N119" i="4"/>
  <c r="M119" i="4"/>
  <c r="L119" i="4"/>
  <c r="K119" i="4"/>
  <c r="J119" i="4"/>
  <c r="I119" i="4"/>
  <c r="H119" i="4"/>
  <c r="G119" i="4"/>
  <c r="F119" i="4"/>
  <c r="O115" i="4"/>
  <c r="N115" i="4"/>
  <c r="M115" i="4"/>
  <c r="L115" i="4"/>
  <c r="K115" i="4"/>
  <c r="J115" i="4"/>
  <c r="I115" i="4"/>
  <c r="H115" i="4"/>
  <c r="G115" i="4"/>
  <c r="F115" i="4"/>
  <c r="O111" i="4"/>
  <c r="N111" i="4"/>
  <c r="M111" i="4"/>
  <c r="L111" i="4"/>
  <c r="K111" i="4"/>
  <c r="J111" i="4"/>
  <c r="I111" i="4"/>
  <c r="H111" i="4"/>
  <c r="G111" i="4"/>
  <c r="F111" i="4"/>
  <c r="O107" i="4"/>
  <c r="N107" i="4"/>
  <c r="M107" i="4"/>
  <c r="L107" i="4"/>
  <c r="K107" i="4"/>
  <c r="J107" i="4"/>
  <c r="I107" i="4"/>
  <c r="H107" i="4"/>
  <c r="G107" i="4"/>
  <c r="F107" i="4"/>
  <c r="O103" i="4"/>
  <c r="N103" i="4"/>
  <c r="M103" i="4"/>
  <c r="L103" i="4"/>
  <c r="K103" i="4"/>
  <c r="J103" i="4"/>
  <c r="I103" i="4"/>
  <c r="H103" i="4"/>
  <c r="G103" i="4"/>
  <c r="F103" i="4"/>
  <c r="O99" i="4"/>
  <c r="N99" i="4"/>
  <c r="M99" i="4"/>
  <c r="L99" i="4"/>
  <c r="K99" i="4"/>
  <c r="J99" i="4"/>
  <c r="I99" i="4"/>
  <c r="H99" i="4"/>
  <c r="G99" i="4"/>
  <c r="F99" i="4"/>
  <c r="O95" i="4"/>
  <c r="N95" i="4"/>
  <c r="M95" i="4"/>
  <c r="L95" i="4"/>
  <c r="K95" i="4"/>
  <c r="J95" i="4"/>
  <c r="I95" i="4"/>
  <c r="H95" i="4"/>
  <c r="G95" i="4"/>
  <c r="F95" i="4"/>
  <c r="O91" i="4"/>
  <c r="N91" i="4"/>
  <c r="M91" i="4"/>
  <c r="L91" i="4"/>
  <c r="K91" i="4"/>
  <c r="J91" i="4"/>
  <c r="I91" i="4"/>
  <c r="H91" i="4"/>
  <c r="G91" i="4"/>
  <c r="F91" i="4"/>
  <c r="O87" i="4"/>
  <c r="N87" i="4"/>
  <c r="M87" i="4"/>
  <c r="L87" i="4"/>
  <c r="K87" i="4"/>
  <c r="J87" i="4"/>
  <c r="I87" i="4"/>
  <c r="H87" i="4"/>
  <c r="G87" i="4"/>
  <c r="F87" i="4"/>
  <c r="O83" i="4"/>
  <c r="N83" i="4"/>
  <c r="M83" i="4"/>
  <c r="L83" i="4"/>
  <c r="K83" i="4"/>
  <c r="J83" i="4"/>
  <c r="I83" i="4"/>
  <c r="H83" i="4"/>
  <c r="G83" i="4"/>
  <c r="F83" i="4"/>
  <c r="O79" i="4"/>
  <c r="N79" i="4"/>
  <c r="M79" i="4"/>
  <c r="L79" i="4"/>
  <c r="K79" i="4"/>
  <c r="J79" i="4"/>
  <c r="I79" i="4"/>
  <c r="H79" i="4"/>
  <c r="G79" i="4"/>
  <c r="F79" i="4"/>
  <c r="O75" i="4"/>
  <c r="N75" i="4"/>
  <c r="M75" i="4"/>
  <c r="L75" i="4"/>
  <c r="K75" i="4"/>
  <c r="J75" i="4"/>
  <c r="I75" i="4"/>
  <c r="H75" i="4"/>
  <c r="G75" i="4"/>
  <c r="F75" i="4"/>
  <c r="O71" i="4"/>
  <c r="N71" i="4"/>
  <c r="M71" i="4"/>
  <c r="L71" i="4"/>
  <c r="K71" i="4"/>
  <c r="J71" i="4"/>
  <c r="I71" i="4"/>
  <c r="H71" i="4"/>
  <c r="G71" i="4"/>
  <c r="F71" i="4"/>
  <c r="O67" i="4"/>
  <c r="N67" i="4"/>
  <c r="M67" i="4"/>
  <c r="L67" i="4"/>
  <c r="K67" i="4"/>
  <c r="J67" i="4"/>
  <c r="I67" i="4"/>
  <c r="H67" i="4"/>
  <c r="G67" i="4"/>
  <c r="F67" i="4"/>
  <c r="O63" i="4"/>
  <c r="N63" i="4"/>
  <c r="M63" i="4"/>
  <c r="L63" i="4"/>
  <c r="K63" i="4"/>
  <c r="J63" i="4"/>
  <c r="I63" i="4"/>
  <c r="H63" i="4"/>
  <c r="G63" i="4"/>
  <c r="F63" i="4"/>
  <c r="O59" i="4"/>
  <c r="N59" i="4"/>
  <c r="M59" i="4"/>
  <c r="L59" i="4"/>
  <c r="K59" i="4"/>
  <c r="J59" i="4"/>
  <c r="I59" i="4"/>
  <c r="H59" i="4"/>
  <c r="G59" i="4"/>
  <c r="F59" i="4"/>
  <c r="O55" i="4"/>
  <c r="N55" i="4"/>
  <c r="M55" i="4"/>
  <c r="L55" i="4"/>
  <c r="K55" i="4"/>
  <c r="J55" i="4"/>
  <c r="I55" i="4"/>
  <c r="H55" i="4"/>
  <c r="G55" i="4"/>
  <c r="F55" i="4"/>
  <c r="O51" i="4"/>
  <c r="N51" i="4"/>
  <c r="M51" i="4"/>
  <c r="L51" i="4"/>
  <c r="K51" i="4"/>
  <c r="J51" i="4"/>
  <c r="I51" i="4"/>
  <c r="H51" i="4"/>
  <c r="G51" i="4"/>
  <c r="F51" i="4"/>
  <c r="O47" i="4"/>
  <c r="N47" i="4"/>
  <c r="M47" i="4"/>
  <c r="L47" i="4"/>
  <c r="K47" i="4"/>
  <c r="J47" i="4"/>
  <c r="I47" i="4"/>
  <c r="H47" i="4"/>
  <c r="G47" i="4"/>
  <c r="F47" i="4"/>
  <c r="O43" i="4"/>
  <c r="N43" i="4"/>
  <c r="M43" i="4"/>
  <c r="L43" i="4"/>
  <c r="K43" i="4"/>
  <c r="J43" i="4"/>
  <c r="I43" i="4"/>
  <c r="H43" i="4"/>
  <c r="G43" i="4"/>
  <c r="F43" i="4"/>
  <c r="O39" i="4"/>
  <c r="N39" i="4"/>
  <c r="M39" i="4"/>
  <c r="L39" i="4"/>
  <c r="K39" i="4"/>
  <c r="J39" i="4"/>
  <c r="I39" i="4"/>
  <c r="H39" i="4"/>
  <c r="G39" i="4"/>
  <c r="F39" i="4"/>
  <c r="O35" i="4"/>
  <c r="N35" i="4"/>
  <c r="M35" i="4"/>
  <c r="L35" i="4"/>
  <c r="K35" i="4"/>
  <c r="J35" i="4"/>
  <c r="I35" i="4"/>
  <c r="H35" i="4"/>
  <c r="G35" i="4"/>
  <c r="F35" i="4"/>
  <c r="O31" i="4"/>
  <c r="N31" i="4"/>
  <c r="M31" i="4"/>
  <c r="L31" i="4"/>
  <c r="K31" i="4"/>
  <c r="J31" i="4"/>
  <c r="I31" i="4"/>
  <c r="H31" i="4"/>
  <c r="G31" i="4"/>
  <c r="F31" i="4"/>
  <c r="O27" i="4"/>
  <c r="N27" i="4"/>
  <c r="M27" i="4"/>
  <c r="L27" i="4"/>
  <c r="K27" i="4"/>
  <c r="J27" i="4"/>
  <c r="I27" i="4"/>
  <c r="H27" i="4"/>
  <c r="G27" i="4"/>
  <c r="F27" i="4"/>
  <c r="O23" i="4"/>
  <c r="N23" i="4"/>
  <c r="M23" i="4"/>
  <c r="L23" i="4"/>
  <c r="K23" i="4"/>
  <c r="J23" i="4"/>
  <c r="I23" i="4"/>
  <c r="H23" i="4"/>
  <c r="G23" i="4"/>
  <c r="F23" i="4"/>
  <c r="O19" i="4"/>
  <c r="N19" i="4"/>
  <c r="M19" i="4"/>
  <c r="L19" i="4"/>
  <c r="K19" i="4"/>
  <c r="J19" i="4"/>
  <c r="I19" i="4"/>
  <c r="H19" i="4"/>
  <c r="G19" i="4"/>
  <c r="F19" i="4"/>
  <c r="O15" i="4"/>
  <c r="N15" i="4"/>
  <c r="M15" i="4"/>
  <c r="L15" i="4"/>
  <c r="K15" i="4"/>
  <c r="J15" i="4"/>
  <c r="I15" i="4"/>
  <c r="H15" i="4"/>
  <c r="G15" i="4"/>
  <c r="F15" i="4"/>
  <c r="O11" i="4"/>
  <c r="N11" i="4"/>
  <c r="M11" i="4"/>
  <c r="L11" i="4"/>
  <c r="K11" i="4"/>
  <c r="J11" i="4"/>
  <c r="I11" i="4"/>
  <c r="H11" i="4"/>
  <c r="G11" i="4"/>
  <c r="F11" i="4"/>
  <c r="O7" i="4"/>
  <c r="N7" i="4"/>
  <c r="M7" i="4"/>
  <c r="L7" i="4"/>
  <c r="K7" i="4"/>
  <c r="J7" i="4"/>
  <c r="I7" i="4"/>
  <c r="H7" i="4"/>
  <c r="G7" i="4"/>
  <c r="F7" i="4"/>
  <c r="E46" i="12" l="1"/>
  <c r="Q46" i="12"/>
  <c r="Y46" i="12"/>
  <c r="AC46" i="12"/>
  <c r="E47" i="12"/>
  <c r="M47" i="12"/>
  <c r="Q47" i="12"/>
  <c r="Y47" i="12"/>
  <c r="AC47" i="12"/>
  <c r="AD47" i="12"/>
  <c r="Z47" i="12"/>
  <c r="V47" i="12"/>
  <c r="U46" i="12"/>
  <c r="U47" i="12"/>
  <c r="R47" i="12"/>
  <c r="N47" i="12"/>
  <c r="M46" i="12"/>
  <c r="J47" i="12"/>
  <c r="I47" i="12"/>
  <c r="I46" i="12"/>
  <c r="F47" i="12"/>
  <c r="G47" i="12"/>
  <c r="S47" i="12"/>
  <c r="L46" i="12"/>
  <c r="L47" i="12"/>
  <c r="L48" i="12"/>
  <c r="G46" i="12"/>
  <c r="G48" i="12"/>
  <c r="AE153" i="12"/>
  <c r="C46" i="12"/>
  <c r="K46" i="12"/>
  <c r="O46" i="12"/>
  <c r="S46" i="12"/>
  <c r="W46" i="12"/>
  <c r="AA46" i="12"/>
  <c r="S48" i="12"/>
  <c r="C48" i="12"/>
  <c r="K48" i="12"/>
  <c r="O48" i="12"/>
  <c r="W48" i="12"/>
  <c r="AA48" i="12"/>
  <c r="AC48" i="12"/>
  <c r="K47" i="12"/>
  <c r="O47" i="12"/>
  <c r="W47" i="12"/>
  <c r="AA47" i="12"/>
  <c r="AE108" i="12"/>
  <c r="D46" i="12"/>
  <c r="H46" i="12"/>
  <c r="P46" i="12"/>
  <c r="T46" i="12"/>
  <c r="X46" i="12"/>
  <c r="AB46" i="12"/>
  <c r="F46" i="12"/>
  <c r="J46" i="12"/>
  <c r="N46" i="12"/>
  <c r="R46" i="12"/>
  <c r="V46" i="12"/>
  <c r="Z46" i="12"/>
  <c r="AD46" i="12"/>
  <c r="AD48" i="12"/>
  <c r="D47" i="12"/>
  <c r="H47" i="12"/>
  <c r="P47" i="12"/>
  <c r="T47" i="12"/>
  <c r="X47" i="12"/>
  <c r="AB47" i="12"/>
  <c r="E48" i="12"/>
  <c r="I48" i="12"/>
  <c r="M48" i="12"/>
  <c r="Q48" i="12"/>
  <c r="U48" i="12"/>
  <c r="Y48" i="12"/>
  <c r="R48" i="12"/>
  <c r="F48" i="12"/>
  <c r="J48" i="12"/>
  <c r="N48" i="12"/>
  <c r="V48" i="12"/>
  <c r="Z48" i="12"/>
  <c r="D48" i="12"/>
  <c r="H48" i="12"/>
  <c r="P48" i="12"/>
  <c r="T48" i="12"/>
  <c r="X48" i="12"/>
  <c r="AB48" i="12"/>
  <c r="C47" i="12"/>
  <c r="AE46" i="12" l="1"/>
  <c r="AE47" i="12"/>
  <c r="AE48" i="12"/>
</calcChain>
</file>

<file path=xl/sharedStrings.xml><?xml version="1.0" encoding="utf-8"?>
<sst xmlns="http://schemas.openxmlformats.org/spreadsheetml/2006/main" count="664" uniqueCount="174">
  <si>
    <t>Москва</t>
  </si>
  <si>
    <t>Ростов</t>
  </si>
  <si>
    <t>Челябинск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</si>
  <si>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</si>
  <si>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</si>
  <si>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</si>
  <si>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</si>
  <si>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</si>
  <si>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</si>
  <si>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</si>
  <si>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</si>
  <si>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</si>
  <si>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</si>
  <si>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</si>
  <si>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</si>
  <si>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Доступность инфраструктуры:</t>
  </si>
  <si>
    <t>CRM Siebel</t>
  </si>
  <si>
    <t>Количество сбоев</t>
  </si>
  <si>
    <t>Время простоя (мин)</t>
  </si>
  <si>
    <t>Общее время (мин)</t>
  </si>
  <si>
    <t xml:space="preserve">AV % </t>
  </si>
  <si>
    <t>Стык Genesys - Siebel (CTI панель , Gplus адаптер) Москва</t>
  </si>
  <si>
    <t>Стык Genesys - Siebel (CTI панель , Gplus адаптер) Ростов</t>
  </si>
  <si>
    <t>Стык Genesys - Siebel (CTI панель , Gplus адаптер) Челябинск</t>
  </si>
  <si>
    <t>Genesys Москва (статистика)</t>
  </si>
  <si>
    <t>Genesys Москва</t>
  </si>
  <si>
    <t>Genesys Ростов (статистика)</t>
  </si>
  <si>
    <t>Genesys Ростов</t>
  </si>
  <si>
    <t>Genesys Челябинск (статистика)</t>
  </si>
  <si>
    <t>Genesys Челябинск</t>
  </si>
  <si>
    <t>Genesys Москва (телефония кц)</t>
  </si>
  <si>
    <t>Genesys Ростов (телефония кц)</t>
  </si>
  <si>
    <t>Genesys Челябинск (телефония кц)</t>
  </si>
  <si>
    <t>Голосовые шлюзы Cisco Москва</t>
  </si>
  <si>
    <t>Голосовые шлюзы Cisco Челябинск</t>
  </si>
  <si>
    <t>Голосовые шлюзы Cisco Ростов</t>
  </si>
  <si>
    <t xml:space="preserve">Канал интернет </t>
  </si>
  <si>
    <t>Канал с площадкой  Ростов-на-Дону</t>
  </si>
  <si>
    <t>Канал с площадкой Челябинск</t>
  </si>
  <si>
    <t>1С</t>
  </si>
  <si>
    <t>АРМ Оператора</t>
  </si>
  <si>
    <t>Spark</t>
  </si>
  <si>
    <t>SharePoint (портал, база знаний..)</t>
  </si>
  <si>
    <t>Почта</t>
  </si>
  <si>
    <t>Телефония офис</t>
  </si>
  <si>
    <t>ServiceDesk</t>
  </si>
  <si>
    <t>Система записи</t>
  </si>
  <si>
    <t>Электросеть</t>
  </si>
  <si>
    <t>Кондиционирование серверной</t>
  </si>
  <si>
    <t>Независимые системы РЖД</t>
  </si>
  <si>
    <t>Динамический IVR (Челябинск)</t>
  </si>
  <si>
    <t>Динамический IVR (Ростов-на-Дону)</t>
  </si>
  <si>
    <t>Динамический IVR (Москва)</t>
  </si>
  <si>
    <t>Управление логинами</t>
  </si>
  <si>
    <t>Кол-во поступивших вызовов на оператора</t>
  </si>
  <si>
    <t xml:space="preserve">Кол-во отвеченных вызовов </t>
  </si>
  <si>
    <t xml:space="preserve">SL (%) </t>
  </si>
  <si>
    <t>LCR</t>
  </si>
  <si>
    <t>Среднее время обслуживания   (сек)</t>
  </si>
  <si>
    <t>Общие</t>
  </si>
  <si>
    <t>Кол-во операторов</t>
  </si>
  <si>
    <t>SL (%)</t>
  </si>
  <si>
    <t xml:space="preserve">LCR </t>
  </si>
  <si>
    <r>
      <t>SL (%)</t>
    </r>
    <r>
      <rPr>
        <b/>
        <sz val="11"/>
        <color rgb="FF66FFFF"/>
        <rFont val="Calibri"/>
        <family val="2"/>
        <charset val="204"/>
        <scheme val="minor"/>
      </rPr>
      <t xml:space="preserve"> </t>
    </r>
  </si>
  <si>
    <t>Тематика (Общее)</t>
  </si>
  <si>
    <t>Акции</t>
  </si>
  <si>
    <t>Военные</t>
  </si>
  <si>
    <t>Возврат билетов</t>
  </si>
  <si>
    <t>Вокзалы</t>
  </si>
  <si>
    <t>Другие правила</t>
  </si>
  <si>
    <t>Другое</t>
  </si>
  <si>
    <t>Дальнее сообщение</t>
  </si>
  <si>
    <t>ДС - Маршруты</t>
  </si>
  <si>
    <t>ДС - Назнач. и отмена поездов</t>
  </si>
  <si>
    <t>ДС - Наличие мест</t>
  </si>
  <si>
    <t>ДС - Перечень поездов</t>
  </si>
  <si>
    <t>ДС - Поезда с VIP вагонами</t>
  </si>
  <si>
    <t>ДС - Правила</t>
  </si>
  <si>
    <t>ДС - Поезда с вагонами для инв</t>
  </si>
  <si>
    <t>ДС - Расписание</t>
  </si>
  <si>
    <t>ДС - Стоимость перевоз. багажа</t>
  </si>
  <si>
    <t>ДС - Стоимость проезда</t>
  </si>
  <si>
    <t>ДС - Фактическое движение</t>
  </si>
  <si>
    <t>Информация регионального значе</t>
  </si>
  <si>
    <t>Инфор-я,не входящая в ЕИСЦ</t>
  </si>
  <si>
    <t>Льготный проезд</t>
  </si>
  <si>
    <t>Международное сообщение</t>
  </si>
  <si>
    <t>МС - Наличие мест/Стоимость</t>
  </si>
  <si>
    <t>МС - Расписание</t>
  </si>
  <si>
    <t>Обращение</t>
  </si>
  <si>
    <t>Оперативная информация</t>
  </si>
  <si>
    <t>Правила перевозки животных</t>
  </si>
  <si>
    <t>Правила перевозки ручной клади</t>
  </si>
  <si>
    <t>Правила приобретения билетов</t>
  </si>
  <si>
    <t>Правила проезда детей</t>
  </si>
  <si>
    <t>Правила. Восстановление билето</t>
  </si>
  <si>
    <t>Правила. Групповые заявки</t>
  </si>
  <si>
    <t>Правила РЖД</t>
  </si>
  <si>
    <t>Проезд с пересадками</t>
  </si>
  <si>
    <t>Пригородное сообщение</t>
  </si>
  <si>
    <t>ПС - Маршруты следования</t>
  </si>
  <si>
    <t>ПС - Правила</t>
  </si>
  <si>
    <t>ПС - Расписание</t>
  </si>
  <si>
    <t>ПС - Стоимость проезда</t>
  </si>
  <si>
    <t>Сапсан</t>
  </si>
  <si>
    <t>Справочные телефоны РЖД</t>
  </si>
  <si>
    <t>Электронная регистрация</t>
  </si>
  <si>
    <t>ИТОГ:</t>
  </si>
  <si>
    <t>ДС</t>
  </si>
  <si>
    <t>ПС</t>
  </si>
  <si>
    <t>Правила</t>
  </si>
  <si>
    <t>Тематика (Москва)</t>
  </si>
  <si>
    <t>Правила. Восстановление билетов</t>
  </si>
  <si>
    <t>Тематика (Ростов)</t>
  </si>
  <si>
    <t>% недошедших до оператора</t>
  </si>
  <si>
    <t>HOLD</t>
  </si>
  <si>
    <t>СВО</t>
  </si>
  <si>
    <t>Среднее время СВО - Ростов</t>
  </si>
  <si>
    <t>Среднее время СВО - Челябинск</t>
  </si>
  <si>
    <t>Msk_1_1</t>
  </si>
  <si>
    <t>Msk_1_2</t>
  </si>
  <si>
    <t>Msk_1_3</t>
  </si>
  <si>
    <t>Msk_1_4</t>
  </si>
  <si>
    <t>Rov_1_1</t>
  </si>
  <si>
    <t>Rov_1_2</t>
  </si>
  <si>
    <t>Rov_1_3</t>
  </si>
  <si>
    <t>Rov_1_4</t>
  </si>
  <si>
    <t>Rov_1_5</t>
  </si>
  <si>
    <t>Rov_1_6</t>
  </si>
  <si>
    <t>Rov_1_7</t>
  </si>
  <si>
    <t>Rov_1_8</t>
  </si>
  <si>
    <t>Rov_1_9</t>
  </si>
  <si>
    <t>Rov_1_10</t>
  </si>
  <si>
    <t>Rov_1_11</t>
  </si>
  <si>
    <t>Rov_1_12</t>
  </si>
  <si>
    <t>Rov_1_13</t>
  </si>
  <si>
    <t>Rov_1_14</t>
  </si>
  <si>
    <t>Rov_1_15</t>
  </si>
  <si>
    <t>Cek_1_1</t>
  </si>
  <si>
    <t>Cek_1_2</t>
  </si>
  <si>
    <t>Cek_1_3</t>
  </si>
  <si>
    <t>Cek_1_4</t>
  </si>
  <si>
    <t>Cek_1_5</t>
  </si>
  <si>
    <t>Cek_1_6</t>
  </si>
  <si>
    <t>Cek_1_7</t>
  </si>
  <si>
    <t>Cek_1_8</t>
  </si>
  <si>
    <t>Среднее время обслуживания вх.  (сек)</t>
  </si>
  <si>
    <t>Среднее время HOLD (сек)</t>
  </si>
  <si>
    <t>Кол-во оформленных билетов</t>
  </si>
  <si>
    <t>кол-во выкупленых билетов</t>
  </si>
  <si>
    <t>нет e-mail</t>
  </si>
  <si>
    <t>неудобный маршрут ( с пересадкой )</t>
  </si>
  <si>
    <t>Бронирование на сегодня</t>
  </si>
  <si>
    <t>уточнил условия бронирования/перевозки инвалида-колясочника</t>
  </si>
  <si>
    <t>групповая заявка</t>
  </si>
  <si>
    <t>ошибочный перевод</t>
  </si>
  <si>
    <t>Нет подходящих клиенту рейсов (дата, время)</t>
  </si>
  <si>
    <t>не устраивает стоимость</t>
  </si>
  <si>
    <t>клиент ограничивается консультацией о расписании и стоимости</t>
  </si>
  <si>
    <t>другая причина</t>
  </si>
  <si>
    <t>Причина отказа не выбрана</t>
  </si>
  <si>
    <t>Среднее время Hold - Москва</t>
  </si>
  <si>
    <t>Среднее время СВО -Москва</t>
  </si>
  <si>
    <t>Среднее время Hold - Ростов</t>
  </si>
  <si>
    <t>Среднее время Hold - Челябинск</t>
  </si>
  <si>
    <t>Сетевые ресурсы</t>
  </si>
  <si>
    <t xml:space="preserve">OutBound </t>
  </si>
  <si>
    <t>WEB-приложения внутри телеарма</t>
  </si>
  <si>
    <t>Плановые работы по модернизации ПАК</t>
  </si>
  <si>
    <t>Независимые системы Провайдера</t>
  </si>
  <si>
    <t>О</t>
  </si>
  <si>
    <t>М</t>
  </si>
  <si>
    <t>Р</t>
  </si>
  <si>
    <t>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</si>
</sst>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d/m;@"/>
    <numFmt numFmtId="166" formatCode="[$-419]d\ mmm;@"/>
    <numFmt numFmtId="167" formatCode="dd/mm/yy;@"/>
    <numFmt numFmtId="168" formatCode="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CC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66FFFF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1"/>
      <color theme="0" tint="-0.149998474074526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3" fillId="0" borderId="0"/>
    <xf numFmtId="0" fontId="32" fillId="0" borderId="0"/>
    <xf numFmtId="0" fontId="1" fillId="0" borderId="0"/>
    <xf numFmtId="0" fontId="33" fillId="0" borderId="0"/>
  </cellStyleXfs>
  <cellXfs count="247">
    <xf numFmtId="0" fontId="0" fillId="0" borderId="0" xfId="0"/>
    <xf numFmtId="0" fontId="24" fillId="0" borderId="0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0" fillId="37" borderId="19" xfId="0" applyFill="1" applyBorder="1"/>
    <xf numFmtId="0" fontId="0" fillId="0" borderId="0" xfId="0"/>
    <xf numFmtId="10" fontId="0" fillId="40" borderId="14" xfId="1" applyNumberFormat="1" applyFont="1" applyFill="1" applyBorder="1"/>
    <xf numFmtId="0" fontId="0" fillId="40" borderId="24" xfId="0" applyFill="1" applyBorder="1"/>
    <xf numFmtId="0" fontId="0" fillId="0" borderId="23" xfId="0" applyBorder="1" applyAlignment="1">
      <alignment wrapText="1"/>
    </xf>
    <xf numFmtId="0" fontId="16" fillId="41" borderId="19" xfId="0" applyFont="1" applyFill="1" applyBorder="1"/>
    <xf numFmtId="0" fontId="16" fillId="41" borderId="45" xfId="0" applyFont="1" applyFill="1" applyBorder="1" applyAlignment="1">
      <alignment horizontal="center"/>
    </xf>
    <xf numFmtId="0" fontId="0" fillId="0" borderId="24" xfId="0" applyBorder="1"/>
    <xf numFmtId="0" fontId="0" fillId="0" borderId="31" xfId="0" applyBorder="1"/>
    <xf numFmtId="0" fontId="0" fillId="0" borderId="27" xfId="0" applyBorder="1"/>
    <xf numFmtId="0" fontId="0" fillId="0" borderId="14" xfId="0" applyBorder="1" applyAlignment="1">
      <alignment horizontal="right"/>
    </xf>
    <xf numFmtId="1" fontId="0" fillId="0" borderId="14" xfId="0" applyNumberFormat="1" applyBorder="1"/>
    <xf numFmtId="0" fontId="0" fillId="0" borderId="22" xfId="0" applyBorder="1"/>
    <xf numFmtId="1" fontId="0" fillId="0" borderId="14" xfId="0" applyNumberFormat="1" applyFill="1" applyBorder="1"/>
    <xf numFmtId="1" fontId="0" fillId="0" borderId="22" xfId="0" applyNumberFormat="1" applyFill="1" applyBorder="1"/>
    <xf numFmtId="0" fontId="0" fillId="0" borderId="14" xfId="0" applyBorder="1"/>
    <xf numFmtId="2" fontId="0" fillId="0" borderId="14" xfId="0" applyNumberFormat="1" applyBorder="1"/>
    <xf numFmtId="2" fontId="18" fillId="33" borderId="21" xfId="0" applyNumberFormat="1" applyFont="1" applyFill="1" applyBorder="1" applyAlignment="1">
      <alignment horizontal="center" wrapText="1"/>
    </xf>
    <xf numFmtId="0" fontId="0" fillId="0" borderId="24" xfId="0" applyFill="1" applyBorder="1"/>
    <xf numFmtId="0" fontId="0" fillId="0" borderId="28" xfId="0" applyBorder="1"/>
    <xf numFmtId="0" fontId="0" fillId="0" borderId="0" xfId="0"/>
    <xf numFmtId="0" fontId="0" fillId="0" borderId="14" xfId="0" applyFill="1" applyBorder="1"/>
    <xf numFmtId="0" fontId="19" fillId="0" borderId="14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0" fillId="33" borderId="19" xfId="0" applyFill="1" applyBorder="1"/>
    <xf numFmtId="0" fontId="19" fillId="0" borderId="24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0" fillId="34" borderId="19" xfId="0" applyFill="1" applyBorder="1"/>
    <xf numFmtId="2" fontId="18" fillId="33" borderId="18" xfId="0" applyNumberFormat="1" applyFont="1" applyFill="1" applyBorder="1" applyAlignment="1">
      <alignment horizontal="center" wrapText="1"/>
    </xf>
    <xf numFmtId="0" fontId="0" fillId="0" borderId="22" xfId="0" applyFill="1" applyBorder="1"/>
    <xf numFmtId="0" fontId="0" fillId="0" borderId="14" xfId="0" applyFont="1" applyFill="1" applyBorder="1"/>
    <xf numFmtId="0" fontId="20" fillId="40" borderId="14" xfId="0" applyFont="1" applyFill="1" applyBorder="1" applyAlignment="1">
      <alignment horizontal="center" vertical="center" wrapText="1"/>
    </xf>
    <xf numFmtId="2" fontId="18" fillId="33" borderId="19" xfId="0" applyNumberFormat="1" applyFont="1" applyFill="1" applyBorder="1" applyAlignment="1">
      <alignment horizontal="center" wrapText="1"/>
    </xf>
    <xf numFmtId="2" fontId="16" fillId="40" borderId="14" xfId="0" applyNumberFormat="1" applyFont="1" applyFill="1" applyBorder="1" applyAlignment="1">
      <alignment horizontal="center"/>
    </xf>
    <xf numFmtId="2" fontId="20" fillId="40" borderId="14" xfId="1" applyNumberFormat="1" applyFont="1" applyFill="1" applyBorder="1" applyAlignment="1">
      <alignment horizontal="center" vertical="center" wrapText="1"/>
    </xf>
    <xf numFmtId="0" fontId="0" fillId="33" borderId="53" xfId="0" applyFill="1" applyBorder="1"/>
    <xf numFmtId="0" fontId="18" fillId="33" borderId="19" xfId="0" applyFont="1" applyFill="1" applyBorder="1" applyAlignment="1">
      <alignment wrapText="1"/>
    </xf>
    <xf numFmtId="166" fontId="26" fillId="33" borderId="34" xfId="0" applyNumberFormat="1" applyFont="1" applyFill="1" applyBorder="1" applyAlignment="1">
      <alignment vertical="center" wrapText="1"/>
    </xf>
    <xf numFmtId="1" fontId="26" fillId="0" borderId="14" xfId="0" applyNumberFormat="1" applyFont="1" applyFill="1" applyBorder="1" applyAlignment="1">
      <alignment horizontal="center" vertical="center" wrapText="1"/>
    </xf>
    <xf numFmtId="164" fontId="18" fillId="33" borderId="41" xfId="1" applyNumberFormat="1" applyFont="1" applyFill="1" applyBorder="1" applyAlignment="1">
      <alignment horizontal="center" wrapText="1"/>
    </xf>
    <xf numFmtId="2" fontId="16" fillId="0" borderId="14" xfId="1" applyNumberFormat="1" applyFont="1" applyFill="1" applyBorder="1" applyAlignment="1">
      <alignment horizontal="center"/>
    </xf>
    <xf numFmtId="2" fontId="22" fillId="40" borderId="14" xfId="0" applyNumberFormat="1" applyFont="1" applyFill="1" applyBorder="1" applyAlignment="1">
      <alignment horizontal="center"/>
    </xf>
    <xf numFmtId="9" fontId="18" fillId="33" borderId="41" xfId="1" applyFont="1" applyFill="1" applyBorder="1" applyAlignment="1">
      <alignment horizontal="center" wrapText="1"/>
    </xf>
    <xf numFmtId="2" fontId="22" fillId="40" borderId="14" xfId="1" applyNumberFormat="1" applyFont="1" applyFill="1" applyBorder="1" applyAlignment="1">
      <alignment horizontal="center" vertical="center" wrapText="1"/>
    </xf>
    <xf numFmtId="2" fontId="16" fillId="0" borderId="14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textRotation="90"/>
    </xf>
    <xf numFmtId="2" fontId="18" fillId="0" borderId="59" xfId="0" applyNumberFormat="1" applyFont="1" applyFill="1" applyBorder="1" applyAlignment="1">
      <alignment horizontal="center" wrapText="1"/>
    </xf>
    <xf numFmtId="2" fontId="21" fillId="0" borderId="0" xfId="0" applyNumberFormat="1" applyFont="1" applyFill="1"/>
    <xf numFmtId="2" fontId="18" fillId="34" borderId="18" xfId="0" applyNumberFormat="1" applyFont="1" applyFill="1" applyBorder="1" applyAlignment="1">
      <alignment horizontal="center" wrapText="1"/>
    </xf>
    <xf numFmtId="1" fontId="16" fillId="0" borderId="14" xfId="0" applyNumberFormat="1" applyFont="1" applyFill="1" applyBorder="1" applyAlignment="1">
      <alignment horizontal="center"/>
    </xf>
    <xf numFmtId="1" fontId="22" fillId="0" borderId="14" xfId="0" applyNumberFormat="1" applyFont="1" applyFill="1" applyBorder="1" applyAlignment="1">
      <alignment horizontal="center"/>
    </xf>
    <xf numFmtId="0" fontId="16" fillId="34" borderId="41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22" fillId="40" borderId="14" xfId="0" applyFont="1" applyFill="1" applyBorder="1" applyAlignment="1">
      <alignment horizontal="center" vertical="center" wrapText="1"/>
    </xf>
    <xf numFmtId="0" fontId="27" fillId="42" borderId="0" xfId="0" applyFont="1" applyFill="1" applyBorder="1" applyAlignment="1">
      <alignment horizontal="center" vertical="center" textRotation="90"/>
    </xf>
    <xf numFmtId="0" fontId="16" fillId="42" borderId="59" xfId="0" applyFont="1" applyFill="1" applyBorder="1" applyAlignment="1">
      <alignment horizontal="center"/>
    </xf>
    <xf numFmtId="2" fontId="21" fillId="0" borderId="0" xfId="0" applyNumberFormat="1" applyFont="1"/>
    <xf numFmtId="0" fontId="16" fillId="38" borderId="18" xfId="0" applyFont="1" applyFill="1" applyBorder="1" applyAlignment="1">
      <alignment horizontal="center"/>
    </xf>
    <xf numFmtId="0" fontId="16" fillId="38" borderId="41" xfId="0" applyFont="1" applyFill="1" applyBorder="1" applyAlignment="1">
      <alignment horizontal="center"/>
    </xf>
    <xf numFmtId="0" fontId="16" fillId="38" borderId="21" xfId="0" applyFont="1" applyFill="1" applyBorder="1" applyAlignment="1">
      <alignment horizontal="center"/>
    </xf>
    <xf numFmtId="0" fontId="0" fillId="0" borderId="0" xfId="0" applyFont="1"/>
    <xf numFmtId="0" fontId="16" fillId="39" borderId="18" xfId="0" applyFont="1" applyFill="1" applyBorder="1" applyAlignment="1">
      <alignment horizontal="center"/>
    </xf>
    <xf numFmtId="0" fontId="16" fillId="39" borderId="41" xfId="0" applyFont="1" applyFill="1" applyBorder="1" applyAlignment="1">
      <alignment horizontal="center"/>
    </xf>
    <xf numFmtId="0" fontId="16" fillId="39" borderId="21" xfId="0" applyFont="1" applyFill="1" applyBorder="1" applyAlignment="1">
      <alignment horizontal="center"/>
    </xf>
    <xf numFmtId="1" fontId="30" fillId="0" borderId="14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5" fontId="0" fillId="33" borderId="20" xfId="0" applyNumberFormat="1" applyFill="1" applyBorder="1" applyAlignment="1"/>
    <xf numFmtId="165" fontId="0" fillId="33" borderId="20" xfId="0" applyNumberFormat="1" applyFill="1" applyBorder="1" applyAlignment="1">
      <alignment horizontal="center"/>
    </xf>
    <xf numFmtId="0" fontId="0" fillId="33" borderId="32" xfId="0" applyFill="1" applyBorder="1"/>
    <xf numFmtId="0" fontId="0" fillId="33" borderId="33" xfId="0" applyFill="1" applyBorder="1"/>
    <xf numFmtId="0" fontId="0" fillId="33" borderId="36" xfId="0" applyFill="1" applyBorder="1"/>
    <xf numFmtId="0" fontId="0" fillId="33" borderId="14" xfId="0" applyFill="1" applyBorder="1"/>
    <xf numFmtId="0" fontId="0" fillId="33" borderId="37" xfId="0" applyFill="1" applyBorder="1"/>
    <xf numFmtId="0" fontId="0" fillId="33" borderId="35" xfId="0" applyFill="1" applyBorder="1"/>
    <xf numFmtId="0" fontId="31" fillId="0" borderId="0" xfId="0" applyFont="1"/>
    <xf numFmtId="1" fontId="31" fillId="0" borderId="0" xfId="0" applyNumberFormat="1" applyFont="1"/>
    <xf numFmtId="1" fontId="0" fillId="0" borderId="0" xfId="0" applyNumberFormat="1"/>
    <xf numFmtId="1" fontId="31" fillId="0" borderId="0" xfId="0" applyNumberFormat="1" applyFont="1" applyBorder="1"/>
    <xf numFmtId="0" fontId="0" fillId="34" borderId="35" xfId="0" applyFill="1" applyBorder="1"/>
    <xf numFmtId="0" fontId="0" fillId="0" borderId="57" xfId="0" applyFill="1" applyBorder="1"/>
    <xf numFmtId="165" fontId="0" fillId="37" borderId="19" xfId="0" applyNumberFormat="1" applyFill="1" applyBorder="1"/>
    <xf numFmtId="0" fontId="0" fillId="37" borderId="54" xfId="0" applyFill="1" applyBorder="1"/>
    <xf numFmtId="0" fontId="0" fillId="42" borderId="22" xfId="0" applyFill="1" applyBorder="1"/>
    <xf numFmtId="0" fontId="0" fillId="0" borderId="29" xfId="0" applyBorder="1"/>
    <xf numFmtId="0" fontId="0" fillId="37" borderId="33" xfId="0" applyFill="1" applyBorder="1"/>
    <xf numFmtId="0" fontId="0" fillId="42" borderId="14" xfId="0" applyFill="1" applyBorder="1"/>
    <xf numFmtId="0" fontId="0" fillId="37" borderId="55" xfId="0" applyFill="1" applyBorder="1"/>
    <xf numFmtId="0" fontId="0" fillId="37" borderId="35" xfId="0" applyFill="1" applyBorder="1"/>
    <xf numFmtId="0" fontId="0" fillId="0" borderId="23" xfId="0" applyBorder="1"/>
    <xf numFmtId="16" fontId="16" fillId="34" borderId="47" xfId="0" applyNumberFormat="1" applyFont="1" applyFill="1" applyBorder="1" applyAlignment="1">
      <alignment wrapText="1"/>
    </xf>
    <xf numFmtId="16" fontId="16" fillId="34" borderId="48" xfId="0" applyNumberFormat="1" applyFont="1" applyFill="1" applyBorder="1" applyAlignment="1">
      <alignment wrapText="1"/>
    </xf>
    <xf numFmtId="16" fontId="16" fillId="34" borderId="19" xfId="0" applyNumberFormat="1" applyFont="1" applyFill="1" applyBorder="1" applyAlignment="1">
      <alignment wrapText="1"/>
    </xf>
    <xf numFmtId="16" fontId="16" fillId="34" borderId="46" xfId="0" applyNumberFormat="1" applyFont="1" applyFill="1" applyBorder="1" applyAlignment="1">
      <alignment wrapText="1"/>
    </xf>
    <xf numFmtId="16" fontId="16" fillId="34" borderId="34" xfId="0" applyNumberFormat="1" applyFont="1" applyFill="1" applyBorder="1" applyAlignment="1">
      <alignment wrapText="1"/>
    </xf>
    <xf numFmtId="16" fontId="16" fillId="34" borderId="49" xfId="0" applyNumberFormat="1" applyFont="1" applyFill="1" applyBorder="1" applyAlignment="1">
      <alignment wrapText="1"/>
    </xf>
    <xf numFmtId="0" fontId="19" fillId="42" borderId="61" xfId="0" applyFont="1" applyFill="1" applyBorder="1" applyAlignment="1">
      <alignment horizontal="right" wrapText="1"/>
    </xf>
    <xf numFmtId="0" fontId="19" fillId="42" borderId="62" xfId="0" applyFont="1" applyFill="1" applyBorder="1" applyAlignment="1">
      <alignment horizontal="right" wrapText="1"/>
    </xf>
    <xf numFmtId="0" fontId="19" fillId="42" borderId="63" xfId="0" applyFont="1" applyFill="1" applyBorder="1" applyAlignment="1">
      <alignment horizontal="right" wrapText="1"/>
    </xf>
    <xf numFmtId="0" fontId="19" fillId="42" borderId="60" xfId="0" applyFont="1" applyFill="1" applyBorder="1" applyAlignment="1">
      <alignment horizontal="right" wrapText="1"/>
    </xf>
    <xf numFmtId="0" fontId="19" fillId="0" borderId="51" xfId="0" applyFont="1" applyFill="1" applyBorder="1" applyAlignment="1">
      <alignment wrapText="1"/>
    </xf>
    <xf numFmtId="0" fontId="19" fillId="42" borderId="14" xfId="0" applyFont="1" applyFill="1" applyBorder="1" applyAlignment="1">
      <alignment horizontal="right" wrapText="1"/>
    </xf>
    <xf numFmtId="0" fontId="19" fillId="0" borderId="60" xfId="0" applyFont="1" applyFill="1" applyBorder="1" applyAlignment="1">
      <alignment wrapText="1"/>
    </xf>
    <xf numFmtId="0" fontId="19" fillId="0" borderId="39" xfId="0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19" fillId="42" borderId="64" xfId="0" applyFont="1" applyFill="1" applyBorder="1" applyAlignment="1">
      <alignment horizontal="right" wrapText="1"/>
    </xf>
    <xf numFmtId="0" fontId="0" fillId="0" borderId="65" xfId="0" applyBorder="1"/>
    <xf numFmtId="0" fontId="19" fillId="42" borderId="66" xfId="0" applyFont="1" applyFill="1" applyBorder="1" applyAlignment="1">
      <alignment horizontal="right" wrapText="1"/>
    </xf>
    <xf numFmtId="0" fontId="19" fillId="42" borderId="67" xfId="0" applyFont="1" applyFill="1" applyBorder="1" applyAlignment="1">
      <alignment horizontal="right" wrapText="1"/>
    </xf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65" xfId="0" applyFont="1" applyFill="1" applyBorder="1" applyAlignment="1">
      <alignment vertical="center" wrapText="1"/>
    </xf>
    <xf numFmtId="0" fontId="19" fillId="0" borderId="69" xfId="0" applyFont="1" applyFill="1" applyBorder="1" applyAlignment="1">
      <alignment vertical="center" wrapText="1"/>
    </xf>
    <xf numFmtId="0" fontId="19" fillId="0" borderId="65" xfId="0" applyFont="1" applyFill="1" applyBorder="1" applyAlignment="1">
      <alignment horizontal="right" vertical="center" wrapText="1"/>
    </xf>
    <xf numFmtId="0" fontId="19" fillId="0" borderId="69" xfId="0" applyFont="1" applyFill="1" applyBorder="1" applyAlignment="1">
      <alignment horizontal="right" vertical="center" wrapText="1"/>
    </xf>
    <xf numFmtId="0" fontId="19" fillId="0" borderId="29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16" fillId="36" borderId="18" xfId="0" applyFont="1" applyFill="1" applyBorder="1"/>
    <xf numFmtId="0" fontId="19" fillId="0" borderId="61" xfId="0" applyFont="1" applyFill="1" applyBorder="1" applyAlignment="1">
      <alignment wrapText="1"/>
    </xf>
    <xf numFmtId="0" fontId="19" fillId="0" borderId="62" xfId="0" applyFont="1" applyFill="1" applyBorder="1" applyAlignment="1">
      <alignment wrapText="1"/>
    </xf>
    <xf numFmtId="0" fontId="0" fillId="0" borderId="10" xfId="0" applyFill="1" applyBorder="1"/>
    <xf numFmtId="0" fontId="0" fillId="0" borderId="26" xfId="0" applyBorder="1"/>
    <xf numFmtId="0" fontId="19" fillId="0" borderId="66" xfId="0" applyFont="1" applyFill="1" applyBorder="1" applyAlignment="1">
      <alignment wrapText="1"/>
    </xf>
    <xf numFmtId="0" fontId="19" fillId="0" borderId="67" xfId="0" applyFont="1" applyFill="1" applyBorder="1" applyAlignment="1">
      <alignment wrapText="1"/>
    </xf>
    <xf numFmtId="0" fontId="0" fillId="0" borderId="13" xfId="0" applyFill="1" applyBorder="1"/>
    <xf numFmtId="0" fontId="16" fillId="34" borderId="41" xfId="0" applyFont="1" applyFill="1" applyBorder="1"/>
    <xf numFmtId="0" fontId="16" fillId="34" borderId="21" xfId="0" applyFont="1" applyFill="1" applyBorder="1"/>
    <xf numFmtId="0" fontId="16" fillId="36" borderId="40" xfId="0" applyFont="1" applyFill="1" applyBorder="1"/>
    <xf numFmtId="0" fontId="0" fillId="45" borderId="28" xfId="0" applyFill="1" applyBorder="1"/>
    <xf numFmtId="16" fontId="16" fillId="35" borderId="14" xfId="0" applyNumberFormat="1" applyFont="1" applyFill="1" applyBorder="1"/>
    <xf numFmtId="0" fontId="18" fillId="45" borderId="28" xfId="0" applyFont="1" applyFill="1" applyBorder="1" applyAlignment="1">
      <alignment horizontal="center" vertical="center" wrapText="1"/>
    </xf>
    <xf numFmtId="2" fontId="18" fillId="45" borderId="28" xfId="0" applyNumberFormat="1" applyFont="1" applyFill="1" applyBorder="1" applyAlignment="1">
      <alignment horizontal="center" vertical="center" wrapText="1"/>
    </xf>
    <xf numFmtId="9" fontId="18" fillId="45" borderId="28" xfId="1" applyFont="1" applyFill="1" applyBorder="1" applyAlignment="1">
      <alignment horizontal="center" vertical="center" wrapText="1"/>
    </xf>
    <xf numFmtId="0" fontId="0" fillId="0" borderId="14" xfId="0" applyFont="1" applyBorder="1"/>
    <xf numFmtId="0" fontId="16" fillId="34" borderId="14" xfId="0" applyFont="1" applyFill="1" applyBorder="1" applyAlignment="1">
      <alignment horizontal="center"/>
    </xf>
    <xf numFmtId="0" fontId="0" fillId="0" borderId="43" xfId="0" applyBorder="1"/>
    <xf numFmtId="0" fontId="0" fillId="0" borderId="19" xfId="0" applyBorder="1"/>
    <xf numFmtId="0" fontId="0" fillId="0" borderId="50" xfId="0" applyBorder="1"/>
    <xf numFmtId="0" fontId="0" fillId="34" borderId="21" xfId="0" applyFill="1" applyBorder="1"/>
    <xf numFmtId="0" fontId="19" fillId="42" borderId="26" xfId="0" applyFont="1" applyFill="1" applyBorder="1" applyAlignment="1">
      <alignment horizontal="right" wrapText="1"/>
    </xf>
    <xf numFmtId="0" fontId="25" fillId="44" borderId="19" xfId="0" applyNumberFormat="1" applyFont="1" applyFill="1" applyBorder="1" applyAlignment="1">
      <alignment horizontal="center" wrapText="1"/>
    </xf>
    <xf numFmtId="0" fontId="0" fillId="43" borderId="14" xfId="0" applyFill="1" applyBorder="1"/>
    <xf numFmtId="14" fontId="0" fillId="0" borderId="14" xfId="0" applyNumberFormat="1" applyBorder="1"/>
    <xf numFmtId="2" fontId="18" fillId="43" borderId="14" xfId="0" applyNumberFormat="1" applyFont="1" applyFill="1" applyBorder="1" applyAlignment="1">
      <alignment horizontal="center" wrapText="1"/>
    </xf>
    <xf numFmtId="2" fontId="28" fillId="0" borderId="14" xfId="1" applyNumberFormat="1" applyFont="1" applyFill="1" applyBorder="1" applyAlignment="1">
      <alignment horizontal="center"/>
    </xf>
    <xf numFmtId="168" fontId="0" fillId="0" borderId="14" xfId="0" applyNumberFormat="1" applyBorder="1"/>
    <xf numFmtId="0" fontId="16" fillId="41" borderId="50" xfId="0" applyFont="1" applyFill="1" applyBorder="1" applyAlignment="1"/>
    <xf numFmtId="0" fontId="16" fillId="41" borderId="35" xfId="0" applyFont="1" applyFill="1" applyBorder="1" applyAlignment="1">
      <alignment horizontal="center"/>
    </xf>
    <xf numFmtId="0" fontId="16" fillId="41" borderId="19" xfId="0" applyFont="1" applyFill="1" applyBorder="1" applyAlignment="1">
      <alignment horizontal="center"/>
    </xf>
    <xf numFmtId="0" fontId="16" fillId="41" borderId="20" xfId="0" applyFont="1" applyFill="1" applyBorder="1" applyAlignment="1">
      <alignment horizontal="center"/>
    </xf>
    <xf numFmtId="0" fontId="0" fillId="0" borderId="22" xfId="0" applyFont="1" applyBorder="1"/>
    <xf numFmtId="10" fontId="0" fillId="40" borderId="28" xfId="1" applyNumberFormat="1" applyFont="1" applyFill="1" applyBorder="1"/>
    <xf numFmtId="0" fontId="14" fillId="0" borderId="14" xfId="0" applyFont="1" applyBorder="1"/>
    <xf numFmtId="0" fontId="14" fillId="0" borderId="14" xfId="0" applyFont="1" applyFill="1" applyBorder="1"/>
    <xf numFmtId="0" fontId="17" fillId="0" borderId="14" xfId="0" applyFont="1" applyBorder="1"/>
    <xf numFmtId="0" fontId="0" fillId="0" borderId="70" xfId="0" applyFill="1" applyBorder="1"/>
    <xf numFmtId="0" fontId="0" fillId="0" borderId="73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13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34" borderId="33" xfId="0" applyFill="1" applyBorder="1"/>
    <xf numFmtId="0" fontId="1" fillId="0" borderId="0" xfId="0" applyFont="1" applyFill="1"/>
    <xf numFmtId="0" fontId="1" fillId="0" borderId="0" xfId="0" applyFont="1"/>
    <xf numFmtId="0" fontId="0" fillId="0" borderId="0" xfId="0"/>
    <xf numFmtId="2" fontId="18" fillId="43" borderId="14" xfId="0" applyNumberFormat="1" applyFont="1" applyFill="1" applyBorder="1" applyAlignment="1">
      <alignment horizontal="center" vertical="center" textRotation="90" wrapText="1"/>
    </xf>
    <xf numFmtId="0" fontId="0" fillId="34" borderId="54" xfId="0" applyFill="1" applyBorder="1"/>
    <xf numFmtId="2" fontId="18" fillId="34" borderId="14" xfId="0" applyNumberFormat="1" applyFont="1" applyFill="1" applyBorder="1" applyAlignment="1">
      <alignment horizontal="center" vertical="center" textRotation="90" wrapText="1"/>
    </xf>
    <xf numFmtId="2" fontId="18" fillId="34" borderId="14" xfId="0" applyNumberFormat="1" applyFont="1" applyFill="1" applyBorder="1" applyAlignment="1">
      <alignment horizontal="center" wrapText="1"/>
    </xf>
    <xf numFmtId="2" fontId="18" fillId="37" borderId="14" xfId="0" applyNumberFormat="1" applyFont="1" applyFill="1" applyBorder="1" applyAlignment="1">
      <alignment horizontal="center" vertical="center" textRotation="90" wrapText="1"/>
    </xf>
    <xf numFmtId="2" fontId="18" fillId="37" borderId="14" xfId="0" applyNumberFormat="1" applyFont="1" applyFill="1" applyBorder="1" applyAlignment="1">
      <alignment horizontal="center" wrapText="1"/>
    </xf>
    <xf numFmtId="2" fontId="18" fillId="39" borderId="14" xfId="0" applyNumberFormat="1" applyFont="1" applyFill="1" applyBorder="1" applyAlignment="1">
      <alignment horizontal="center" vertical="center" textRotation="90" wrapText="1"/>
    </xf>
    <xf numFmtId="2" fontId="18" fillId="39" borderId="14" xfId="0" applyNumberFormat="1" applyFont="1" applyFill="1" applyBorder="1" applyAlignment="1">
      <alignment horizontal="center" wrapText="1"/>
    </xf>
    <xf numFmtId="2" fontId="22" fillId="0" borderId="14" xfId="1" applyNumberFormat="1" applyFont="1" applyFill="1" applyBorder="1" applyAlignment="1">
      <alignment horizontal="center"/>
    </xf>
    <xf numFmtId="0" fontId="0" fillId="42" borderId="26" xfId="0" applyFill="1" applyBorder="1"/>
    <xf numFmtId="165" fontId="0" fillId="34" borderId="19" xfId="0" applyNumberFormat="1" applyFill="1" applyBorder="1"/>
    <xf numFmtId="0" fontId="0" fillId="0" borderId="22" xfId="0" applyBorder="1"/>
    <xf numFmtId="0" fontId="0" fillId="0" borderId="14" xfId="0" applyBorder="1"/>
    <xf numFmtId="0" fontId="0" fillId="0" borderId="14" xfId="0" applyNumberFormat="1" applyBorder="1"/>
    <xf numFmtId="0" fontId="0" fillId="0" borderId="0" xfId="0" applyNumberFormat="1"/>
    <xf numFmtId="0" fontId="0" fillId="42" borderId="57" xfId="0" applyFill="1" applyBorder="1"/>
    <xf numFmtId="1" fontId="0" fillId="0" borderId="57" xfId="0" applyNumberFormat="1" applyFill="1" applyBorder="1"/>
    <xf numFmtId="0" fontId="0" fillId="0" borderId="57" xfId="0" applyBorder="1"/>
    <xf numFmtId="0" fontId="16" fillId="41" borderId="53" xfId="0" applyFont="1" applyFill="1" applyBorder="1" applyAlignment="1">
      <alignment horizontal="center" vertical="center" wrapText="1"/>
    </xf>
    <xf numFmtId="0" fontId="16" fillId="41" borderId="36" xfId="0" applyFont="1" applyFill="1" applyBorder="1" applyAlignment="1">
      <alignment horizontal="center" vertical="center" wrapText="1"/>
    </xf>
    <xf numFmtId="0" fontId="16" fillId="41" borderId="38" xfId="0" applyFont="1" applyFill="1" applyBorder="1" applyAlignment="1">
      <alignment horizontal="center" vertical="center" wrapText="1"/>
    </xf>
    <xf numFmtId="0" fontId="16" fillId="41" borderId="20" xfId="0" applyFont="1" applyFill="1" applyBorder="1" applyAlignment="1">
      <alignment horizontal="center" vertical="center" wrapText="1"/>
    </xf>
    <xf numFmtId="0" fontId="16" fillId="41" borderId="25" xfId="0" applyFont="1" applyFill="1" applyBorder="1" applyAlignment="1">
      <alignment horizontal="center" vertical="center" wrapText="1"/>
    </xf>
    <xf numFmtId="0" fontId="16" fillId="41" borderId="30" xfId="0" applyFont="1" applyFill="1" applyBorder="1" applyAlignment="1">
      <alignment horizontal="center" vertical="center" wrapText="1"/>
    </xf>
    <xf numFmtId="0" fontId="16" fillId="41" borderId="42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center" textRotation="90"/>
    </xf>
    <xf numFmtId="0" fontId="27" fillId="33" borderId="25" xfId="0" applyFont="1" applyFill="1" applyBorder="1" applyAlignment="1">
      <alignment horizontal="center" vertical="center" textRotation="90"/>
    </xf>
    <xf numFmtId="0" fontId="27" fillId="33" borderId="30" xfId="0" applyFont="1" applyFill="1" applyBorder="1" applyAlignment="1">
      <alignment horizontal="center" vertical="center" textRotation="90"/>
    </xf>
    <xf numFmtId="0" fontId="27" fillId="34" borderId="20" xfId="0" applyFont="1" applyFill="1" applyBorder="1" applyAlignment="1">
      <alignment horizontal="center" vertical="center" textRotation="90"/>
    </xf>
    <xf numFmtId="0" fontId="27" fillId="34" borderId="25" xfId="0" applyFont="1" applyFill="1" applyBorder="1" applyAlignment="1">
      <alignment horizontal="center" vertical="center" textRotation="90"/>
    </xf>
    <xf numFmtId="0" fontId="27" fillId="34" borderId="30" xfId="0" applyFont="1" applyFill="1" applyBorder="1" applyAlignment="1">
      <alignment horizontal="center" vertical="center" textRotation="90"/>
    </xf>
    <xf numFmtId="0" fontId="27" fillId="38" borderId="20" xfId="0" applyFont="1" applyFill="1" applyBorder="1" applyAlignment="1">
      <alignment horizontal="center" vertical="center" textRotation="90"/>
    </xf>
    <xf numFmtId="0" fontId="27" fillId="38" borderId="25" xfId="0" applyFont="1" applyFill="1" applyBorder="1" applyAlignment="1">
      <alignment horizontal="center" vertical="center" textRotation="90"/>
    </xf>
    <xf numFmtId="0" fontId="27" fillId="38" borderId="30" xfId="0" applyFont="1" applyFill="1" applyBorder="1" applyAlignment="1">
      <alignment horizontal="center" vertical="center" textRotation="90"/>
    </xf>
    <xf numFmtId="0" fontId="27" fillId="39" borderId="20" xfId="0" applyFont="1" applyFill="1" applyBorder="1" applyAlignment="1">
      <alignment horizontal="center" vertical="center" textRotation="90"/>
    </xf>
    <xf numFmtId="0" fontId="27" fillId="39" borderId="25" xfId="0" applyFont="1" applyFill="1" applyBorder="1" applyAlignment="1">
      <alignment horizontal="center" vertical="center" textRotation="90"/>
    </xf>
    <xf numFmtId="0" fontId="27" fillId="39" borderId="30" xfId="0" applyFont="1" applyFill="1" applyBorder="1" applyAlignment="1">
      <alignment horizontal="center" vertical="center" textRotation="90"/>
    </xf>
    <xf numFmtId="0" fontId="0" fillId="44" borderId="35" xfId="0" applyFill="1" applyBorder="1" applyAlignment="1">
      <alignment horizontal="left"/>
    </xf>
    <xf numFmtId="0" fontId="0" fillId="44" borderId="52" xfId="0" applyFill="1" applyBorder="1" applyAlignment="1">
      <alignment horizontal="left"/>
    </xf>
    <xf numFmtId="2" fontId="0" fillId="33" borderId="55" xfId="0" applyNumberFormat="1" applyFill="1" applyBorder="1" applyAlignment="1">
      <alignment horizontal="right"/>
    </xf>
    <xf numFmtId="0" fontId="0" fillId="33" borderId="58" xfId="0" applyFill="1" applyBorder="1" applyAlignment="1">
      <alignment horizontal="right"/>
    </xf>
    <xf numFmtId="2" fontId="0" fillId="33" borderId="56" xfId="0" applyNumberFormat="1" applyFill="1" applyBorder="1" applyAlignment="1">
      <alignment horizontal="right"/>
    </xf>
    <xf numFmtId="0" fontId="0" fillId="33" borderId="56" xfId="0" applyFill="1" applyBorder="1" applyAlignment="1">
      <alignment horizontal="right"/>
    </xf>
    <xf numFmtId="0" fontId="0" fillId="33" borderId="55" xfId="0" applyFill="1" applyBorder="1" applyAlignment="1">
      <alignment horizontal="right"/>
    </xf>
    <xf numFmtId="167" fontId="16" fillId="34" borderId="35" xfId="0" applyNumberFormat="1" applyFont="1" applyFill="1" applyBorder="1" applyAlignment="1">
      <alignment horizontal="center"/>
    </xf>
    <xf numFmtId="167" fontId="16" fillId="34" borderId="52" xfId="0" applyNumberFormat="1" applyFont="1" applyFill="1" applyBorder="1" applyAlignment="1">
      <alignment horizontal="center"/>
    </xf>
    <xf numFmtId="2" fontId="0" fillId="33" borderId="38" xfId="0" applyNumberFormat="1" applyFill="1" applyBorder="1" applyAlignment="1">
      <alignment horizontal="right"/>
    </xf>
    <xf numFmtId="0" fontId="0" fillId="33" borderId="68" xfId="0" applyFill="1" applyBorder="1" applyAlignment="1">
      <alignment horizontal="right"/>
    </xf>
    <xf numFmtId="0" fontId="0" fillId="33" borderId="71" xfId="0" applyFill="1" applyBorder="1" applyAlignment="1">
      <alignment horizontal="right"/>
    </xf>
    <xf numFmtId="0" fontId="0" fillId="33" borderId="72" xfId="0" applyFill="1" applyBorder="1" applyAlignment="1">
      <alignment horizontal="right"/>
    </xf>
    <xf numFmtId="0" fontId="16" fillId="36" borderId="20" xfId="0" applyFont="1" applyFill="1" applyBorder="1" applyAlignment="1">
      <alignment horizontal="center"/>
    </xf>
    <xf numFmtId="0" fontId="16" fillId="36" borderId="25" xfId="0" applyFont="1" applyFill="1" applyBorder="1" applyAlignment="1">
      <alignment horizontal="center"/>
    </xf>
    <xf numFmtId="0" fontId="0" fillId="44" borderId="44" xfId="0" applyFill="1" applyBorder="1" applyAlignment="1">
      <alignment horizontal="left"/>
    </xf>
    <xf numFmtId="0" fontId="0" fillId="44" borderId="35" xfId="0" applyFill="1" applyBorder="1" applyAlignment="1">
      <alignment horizontal="left" vertical="center"/>
    </xf>
    <xf numFmtId="0" fontId="0" fillId="44" borderId="52" xfId="0" applyFill="1" applyBorder="1" applyAlignment="1">
      <alignment horizontal="left" vertical="center"/>
    </xf>
    <xf numFmtId="0" fontId="0" fillId="44" borderId="50" xfId="0" applyFill="1" applyBorder="1" applyAlignment="1">
      <alignment horizontal="left" vertical="center"/>
    </xf>
    <xf numFmtId="0" fontId="0" fillId="44" borderId="27" xfId="0" applyFill="1" applyBorder="1" applyAlignment="1">
      <alignment horizontal="left" vertical="center"/>
    </xf>
    <xf numFmtId="0" fontId="0" fillId="44" borderId="31" xfId="0" applyFill="1" applyBorder="1" applyAlignment="1">
      <alignment horizontal="left" vertical="center"/>
    </xf>
    <xf numFmtId="0" fontId="16" fillId="36" borderId="30" xfId="0" applyFont="1" applyFill="1" applyBorder="1" applyAlignment="1">
      <alignment horizontal="center"/>
    </xf>
    <xf numFmtId="0" fontId="0" fillId="33" borderId="55" xfId="0" applyFill="1" applyBorder="1" applyAlignment="1">
      <alignment horizontal="right" vertical="center"/>
    </xf>
    <xf numFmtId="0" fontId="0" fillId="33" borderId="58" xfId="0" applyFill="1" applyBorder="1" applyAlignment="1">
      <alignment horizontal="right" vertical="center"/>
    </xf>
    <xf numFmtId="0" fontId="0" fillId="33" borderId="35" xfId="0" applyFill="1" applyBorder="1" applyAlignment="1">
      <alignment horizontal="right" vertical="center"/>
    </xf>
    <xf numFmtId="0" fontId="0" fillId="33" borderId="52" xfId="0" applyFill="1" applyBorder="1" applyAlignment="1">
      <alignment horizontal="right" vertical="center"/>
    </xf>
    <xf numFmtId="0" fontId="0" fillId="33" borderId="71" xfId="0" applyFill="1" applyBorder="1" applyAlignment="1">
      <alignment horizontal="right" vertical="center"/>
    </xf>
    <xf numFmtId="0" fontId="0" fillId="33" borderId="72" xfId="0" applyFill="1" applyBorder="1" applyAlignment="1">
      <alignment horizontal="right" vertical="center"/>
    </xf>
    <xf numFmtId="0" fontId="16" fillId="34" borderId="20" xfId="0" applyFont="1" applyFill="1" applyBorder="1" applyAlignment="1">
      <alignment horizontal="center"/>
    </xf>
    <xf numFmtId="0" fontId="16" fillId="34" borderId="40" xfId="0" applyFont="1" applyFill="1" applyBorder="1" applyAlignment="1">
      <alignment horizontal="center"/>
    </xf>
    <xf numFmtId="0" fontId="16" fillId="45" borderId="14" xfId="0" applyFont="1" applyFill="1" applyBorder="1" applyAlignment="1">
      <alignment horizontal="center" vertical="center" textRotation="90"/>
    </xf>
  </cellXfs>
  <cellStyles count="48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 2 2" xfId="44"/>
    <cellStyle name="Обычный 2 3" xfId="46"/>
    <cellStyle name="Обычный 2 4" xfId="47"/>
    <cellStyle name="Обычный 3" xfId="45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colors>
    <mruColors>
      <color rgb="FFFF66FF"/>
      <color rgb="FFFF00FF"/>
      <color rgb="FFFFCCFF"/>
      <color rgb="FF66FFFF"/>
      <color rgb="FF66FF33"/>
      <color rgb="FF00FF00"/>
      <color rgb="FFFF99FF"/>
      <color rgb="FFCF35B2"/>
      <color rgb="FFE589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Общее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'Кол-во операторов'!$B$3</c:f>
              <c:strCache>
                <c:ptCount val="1"/>
                <c:pt idx="0">
                  <c:v>Кол-во операторов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'Кол-во операторов'!$C$2:$AF$2</c:f>
              <c:numCache>
                <c:formatCode>[$-419]d\ mmm;@</c:formatCode>
                <c:ptCount val="30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41370</c:v>
                </c:pt>
                <c:pt idx="6">
                  <c:v>41371</c:v>
                </c:pt>
                <c:pt idx="7">
                  <c:v>41372</c:v>
                </c:pt>
                <c:pt idx="8">
                  <c:v>41373</c:v>
                </c:pt>
                <c:pt idx="9">
                  <c:v>41374</c:v>
                </c:pt>
                <c:pt idx="10">
                  <c:v>41375</c:v>
                </c:pt>
                <c:pt idx="11">
                  <c:v>41376</c:v>
                </c:pt>
                <c:pt idx="12">
                  <c:v>41377</c:v>
                </c:pt>
                <c:pt idx="13">
                  <c:v>41378</c:v>
                </c:pt>
                <c:pt idx="14">
                  <c:v>41379</c:v>
                </c:pt>
                <c:pt idx="15">
                  <c:v>41380</c:v>
                </c:pt>
                <c:pt idx="16">
                  <c:v>41381</c:v>
                </c:pt>
                <c:pt idx="17">
                  <c:v>41382</c:v>
                </c:pt>
                <c:pt idx="18">
                  <c:v>41383</c:v>
                </c:pt>
                <c:pt idx="19">
                  <c:v>41384</c:v>
                </c:pt>
                <c:pt idx="20">
                  <c:v>41385</c:v>
                </c:pt>
                <c:pt idx="21">
                  <c:v>41386</c:v>
                </c:pt>
                <c:pt idx="22">
                  <c:v>41387</c:v>
                </c:pt>
                <c:pt idx="23">
                  <c:v>41388</c:v>
                </c:pt>
                <c:pt idx="24">
                  <c:v>41389</c:v>
                </c:pt>
                <c:pt idx="25">
                  <c:v>41390</c:v>
                </c:pt>
                <c:pt idx="26">
                  <c:v>41391</c:v>
                </c:pt>
                <c:pt idx="27">
                  <c:v>41392</c:v>
                </c:pt>
                <c:pt idx="28">
                  <c:v>41393</c:v>
                </c:pt>
                <c:pt idx="29">
                  <c:v>41394</c:v>
                </c:pt>
              </c:numCache>
            </c:numRef>
          </c:cat>
          <c:val>
            <c:numRef>
              <c:f>'Кол-во операторов'!$C$3:$AF$3</c:f>
              <c:numCache>
                <c:formatCode>0</c:formatCode>
                <c:ptCount val="30"/>
                <c:pt idx="0">
                  <c:v>157</c:v>
                </c:pt>
                <c:pt idx="1">
                  <c:v>158</c:v>
                </c:pt>
                <c:pt idx="2">
                  <c:v>163</c:v>
                </c:pt>
                <c:pt idx="3">
                  <c:v>164</c:v>
                </c:pt>
                <c:pt idx="4">
                  <c:v>161</c:v>
                </c:pt>
                <c:pt idx="5">
                  <c:v>127</c:v>
                </c:pt>
                <c:pt idx="6">
                  <c:v>105</c:v>
                </c:pt>
                <c:pt idx="7">
                  <c:v>152</c:v>
                </c:pt>
                <c:pt idx="8">
                  <c:v>170</c:v>
                </c:pt>
                <c:pt idx="9">
                  <c:v>149</c:v>
                </c:pt>
                <c:pt idx="10">
                  <c:v>159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29280"/>
        <c:axId val="43047552"/>
      </c:barChart>
      <c:lineChart>
        <c:grouping val="standard"/>
        <c:varyColors val="0"/>
        <c:ser>
          <c:idx val="1"/>
          <c:order val="1"/>
          <c:tx>
            <c:strRef>
              <c:f>'Кол-во операторов'!$B$4</c:f>
              <c:strCache>
                <c:ptCount val="1"/>
                <c:pt idx="0">
                  <c:v>SL (%) 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'Кол-во операторов'!$C$2:$AF$2</c:f>
              <c:numCache>
                <c:formatCode>[$-419]d\ mmm;@</c:formatCode>
                <c:ptCount val="30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41370</c:v>
                </c:pt>
                <c:pt idx="6">
                  <c:v>41371</c:v>
                </c:pt>
                <c:pt idx="7">
                  <c:v>41372</c:v>
                </c:pt>
                <c:pt idx="8">
                  <c:v>41373</c:v>
                </c:pt>
                <c:pt idx="9">
                  <c:v>41374</c:v>
                </c:pt>
                <c:pt idx="10">
                  <c:v>41375</c:v>
                </c:pt>
                <c:pt idx="11">
                  <c:v>41376</c:v>
                </c:pt>
                <c:pt idx="12">
                  <c:v>41377</c:v>
                </c:pt>
                <c:pt idx="13">
                  <c:v>41378</c:v>
                </c:pt>
                <c:pt idx="14">
                  <c:v>41379</c:v>
                </c:pt>
                <c:pt idx="15">
                  <c:v>41380</c:v>
                </c:pt>
                <c:pt idx="16">
                  <c:v>41381</c:v>
                </c:pt>
                <c:pt idx="17">
                  <c:v>41382</c:v>
                </c:pt>
                <c:pt idx="18">
                  <c:v>41383</c:v>
                </c:pt>
                <c:pt idx="19">
                  <c:v>41384</c:v>
                </c:pt>
                <c:pt idx="20">
                  <c:v>41385</c:v>
                </c:pt>
                <c:pt idx="21">
                  <c:v>41386</c:v>
                </c:pt>
                <c:pt idx="22">
                  <c:v>41387</c:v>
                </c:pt>
                <c:pt idx="23">
                  <c:v>41388</c:v>
                </c:pt>
                <c:pt idx="24">
                  <c:v>41389</c:v>
                </c:pt>
                <c:pt idx="25">
                  <c:v>41390</c:v>
                </c:pt>
                <c:pt idx="26">
                  <c:v>41391</c:v>
                </c:pt>
                <c:pt idx="27">
                  <c:v>41392</c:v>
                </c:pt>
                <c:pt idx="28">
                  <c:v>41393</c:v>
                </c:pt>
                <c:pt idx="29">
                  <c:v>41394</c:v>
                </c:pt>
              </c:numCache>
            </c:numRef>
          </c:cat>
          <c:val>
            <c:numRef>
              <c:f>'Кол-во операторов'!$C$4:$AF$4</c:f>
              <c:numCache>
                <c:formatCode>0.00</c:formatCode>
                <c:ptCount val="30"/>
                <c:pt idx="0">
                  <c:v>80.12</c:v>
                </c:pt>
                <c:pt idx="1">
                  <c:v>81.97</c:v>
                </c:pt>
                <c:pt idx="2">
                  <c:v>81.98</c:v>
                </c:pt>
                <c:pt idx="3">
                  <c:v>79.05</c:v>
                </c:pt>
                <c:pt idx="4">
                  <c:v>79.47</c:v>
                </c:pt>
                <c:pt idx="5">
                  <c:v>87.46</c:v>
                </c:pt>
                <c:pt idx="6">
                  <c:v>82.61</c:v>
                </c:pt>
                <c:pt idx="7">
                  <c:v>81.94</c:v>
                </c:pt>
                <c:pt idx="8">
                  <c:v>83.1</c:v>
                </c:pt>
                <c:pt idx="9">
                  <c:v>80.989999999999995</c:v>
                </c:pt>
                <c:pt idx="10">
                  <c:v>81.31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'Кол-во операторов'!$B$5</c:f>
              <c:strCache>
                <c:ptCount val="1"/>
                <c:pt idx="0">
                  <c:v>LCR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'Кол-во операторов'!$C$2:$AF$2</c:f>
              <c:numCache>
                <c:formatCode>[$-419]d\ mmm;@</c:formatCode>
                <c:ptCount val="30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41370</c:v>
                </c:pt>
                <c:pt idx="6">
                  <c:v>41371</c:v>
                </c:pt>
                <c:pt idx="7">
                  <c:v>41372</c:v>
                </c:pt>
                <c:pt idx="8">
                  <c:v>41373</c:v>
                </c:pt>
                <c:pt idx="9">
                  <c:v>41374</c:v>
                </c:pt>
                <c:pt idx="10">
                  <c:v>41375</c:v>
                </c:pt>
                <c:pt idx="11">
                  <c:v>41376</c:v>
                </c:pt>
                <c:pt idx="12">
                  <c:v>41377</c:v>
                </c:pt>
                <c:pt idx="13">
                  <c:v>41378</c:v>
                </c:pt>
                <c:pt idx="14">
                  <c:v>41379</c:v>
                </c:pt>
                <c:pt idx="15">
                  <c:v>41380</c:v>
                </c:pt>
                <c:pt idx="16">
                  <c:v>41381</c:v>
                </c:pt>
                <c:pt idx="17">
                  <c:v>41382</c:v>
                </c:pt>
                <c:pt idx="18">
                  <c:v>41383</c:v>
                </c:pt>
                <c:pt idx="19">
                  <c:v>41384</c:v>
                </c:pt>
                <c:pt idx="20">
                  <c:v>41385</c:v>
                </c:pt>
                <c:pt idx="21">
                  <c:v>41386</c:v>
                </c:pt>
                <c:pt idx="22">
                  <c:v>41387</c:v>
                </c:pt>
                <c:pt idx="23">
                  <c:v>41388</c:v>
                </c:pt>
                <c:pt idx="24">
                  <c:v>41389</c:v>
                </c:pt>
                <c:pt idx="25">
                  <c:v>41390</c:v>
                </c:pt>
                <c:pt idx="26">
                  <c:v>41391</c:v>
                </c:pt>
                <c:pt idx="27">
                  <c:v>41392</c:v>
                </c:pt>
                <c:pt idx="28">
                  <c:v>41393</c:v>
                </c:pt>
                <c:pt idx="29">
                  <c:v>41394</c:v>
                </c:pt>
              </c:numCache>
            </c:numRef>
          </c:cat>
          <c:val>
            <c:numRef>
              <c:f>'Кол-во операторов'!$C$5:$AF$5</c:f>
              <c:numCache>
                <c:formatCode>0.00</c:formatCode>
                <c:ptCount val="30"/>
                <c:pt idx="0">
                  <c:v>1.08</c:v>
                </c:pt>
                <c:pt idx="1">
                  <c:v>1.23</c:v>
                </c:pt>
                <c:pt idx="2">
                  <c:v>1.07</c:v>
                </c:pt>
                <c:pt idx="3">
                  <c:v>1.25</c:v>
                </c:pt>
                <c:pt idx="4">
                  <c:v>1.29</c:v>
                </c:pt>
                <c:pt idx="5">
                  <c:v>0.97</c:v>
                </c:pt>
                <c:pt idx="6">
                  <c:v>1.05</c:v>
                </c:pt>
                <c:pt idx="7">
                  <c:v>1.1200000000000001</c:v>
                </c:pt>
                <c:pt idx="8">
                  <c:v>1.1200000000000001</c:v>
                </c:pt>
                <c:pt idx="9">
                  <c:v>1.48</c:v>
                </c:pt>
                <c:pt idx="10">
                  <c:v>1.49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1936"/>
        <c:axId val="43046016"/>
      </c:lineChart>
      <c:dateAx>
        <c:axId val="43031936"/>
        <c:scaling>
          <c:orientation val="minMax"/>
        </c:scaling>
        <c:delete val="0"/>
        <c:axPos val="b"/>
        <c:numFmt formatCode="[$-419]d\ mmm;@" sourceLinked="1"/>
        <c:majorTickMark val="out"/>
        <c:minorTickMark val="none"/>
        <c:tickLblPos val="nextTo"/>
        <c:crossAx val="43046016"/>
        <c:crosses val="autoZero"/>
        <c:auto val="1"/>
        <c:lblOffset val="100"/>
        <c:baseTimeUnit val="days"/>
      </c:dateAx>
      <c:valAx>
        <c:axId val="430460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43031936"/>
        <c:crosses val="autoZero"/>
        <c:crossBetween val="between"/>
      </c:valAx>
      <c:valAx>
        <c:axId val="4304755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43729280"/>
        <c:crosses val="max"/>
        <c:crossBetween val="between"/>
      </c:valAx>
      <c:dateAx>
        <c:axId val="43729280"/>
        <c:scaling>
          <c:orientation val="minMax"/>
        </c:scaling>
        <c:delete val="1"/>
        <c:axPos val="b"/>
        <c:numFmt formatCode="[$-419]d\ mmm;@" sourceLinked="1"/>
        <c:majorTickMark val="out"/>
        <c:minorTickMark val="none"/>
        <c:tickLblPos val="none"/>
        <c:crossAx val="43047552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Москва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'Кол-во операторов'!$B$8</c:f>
              <c:strCache>
                <c:ptCount val="1"/>
                <c:pt idx="0">
                  <c:v>Кол-во операторов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dLbl>
              <c:idx val="4"/>
              <c:layout>
                <c:manualLayout>
                  <c:x val="-1.8700327255726976E-3"/>
                  <c:y val="0.165791411490230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операторов'!$C$8:$AD$8</c:f>
              <c:numCache>
                <c:formatCode>0</c:formatCode>
                <c:ptCount val="28"/>
                <c:pt idx="0">
                  <c:v>48</c:v>
                </c:pt>
                <c:pt idx="1">
                  <c:v>51</c:v>
                </c:pt>
                <c:pt idx="2">
                  <c:v>49</c:v>
                </c:pt>
                <c:pt idx="3">
                  <c:v>51</c:v>
                </c:pt>
                <c:pt idx="4">
                  <c:v>52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53</c:v>
                </c:pt>
                <c:pt idx="10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71392"/>
        <c:axId val="43769856"/>
      </c:barChart>
      <c:lineChart>
        <c:grouping val="standard"/>
        <c:varyColors val="0"/>
        <c:ser>
          <c:idx val="1"/>
          <c:order val="1"/>
          <c:tx>
            <c:strRef>
              <c:f>'Кол-во операторов'!$B$9</c:f>
              <c:strCache>
                <c:ptCount val="1"/>
                <c:pt idx="0">
                  <c:v>SL (%)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операторов'!$C$9:$AD$9</c:f>
              <c:numCache>
                <c:formatCode>0.00</c:formatCode>
                <c:ptCount val="28"/>
                <c:pt idx="0">
                  <c:v>80.47</c:v>
                </c:pt>
                <c:pt idx="1">
                  <c:v>82.96</c:v>
                </c:pt>
                <c:pt idx="2">
                  <c:v>82.24</c:v>
                </c:pt>
                <c:pt idx="3">
                  <c:v>80.47</c:v>
                </c:pt>
                <c:pt idx="4">
                  <c:v>79.12</c:v>
                </c:pt>
                <c:pt idx="5">
                  <c:v>79.5</c:v>
                </c:pt>
                <c:pt idx="6">
                  <c:v>82.83</c:v>
                </c:pt>
                <c:pt idx="7">
                  <c:v>82.29</c:v>
                </c:pt>
                <c:pt idx="8">
                  <c:v>82.7</c:v>
                </c:pt>
                <c:pt idx="9">
                  <c:v>80.489999999999995</c:v>
                </c:pt>
                <c:pt idx="10">
                  <c:v>84.34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'Кол-во операторов'!$B$10</c:f>
              <c:strCache>
                <c:ptCount val="1"/>
                <c:pt idx="0">
                  <c:v>LCR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операторов'!$C$10:$AD$10</c:f>
              <c:numCache>
                <c:formatCode>0.00</c:formatCode>
                <c:ptCount val="28"/>
                <c:pt idx="0">
                  <c:v>1.01</c:v>
                </c:pt>
                <c:pt idx="1">
                  <c:v>1.0900000000000001</c:v>
                </c:pt>
                <c:pt idx="2">
                  <c:v>0.92</c:v>
                </c:pt>
                <c:pt idx="3">
                  <c:v>0.84</c:v>
                </c:pt>
                <c:pt idx="4">
                  <c:v>0.85</c:v>
                </c:pt>
                <c:pt idx="5">
                  <c:v>1.51</c:v>
                </c:pt>
                <c:pt idx="6">
                  <c:v>1.05</c:v>
                </c:pt>
                <c:pt idx="7">
                  <c:v>0.62</c:v>
                </c:pt>
                <c:pt idx="8">
                  <c:v>1.03</c:v>
                </c:pt>
                <c:pt idx="9">
                  <c:v>0.98</c:v>
                </c:pt>
                <c:pt idx="10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6528"/>
        <c:axId val="43768064"/>
      </c:lineChart>
      <c:dateAx>
        <c:axId val="437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43768064"/>
        <c:crosses val="autoZero"/>
        <c:auto val="0"/>
        <c:lblOffset val="100"/>
        <c:baseTimeUnit val="days"/>
      </c:dateAx>
      <c:valAx>
        <c:axId val="4376806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43766528"/>
        <c:crosses val="autoZero"/>
        <c:crossBetween val="between"/>
      </c:valAx>
      <c:valAx>
        <c:axId val="4376985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43771392"/>
        <c:crosses val="max"/>
        <c:crossBetween val="between"/>
      </c:valAx>
      <c:catAx>
        <c:axId val="43771392"/>
        <c:scaling>
          <c:orientation val="minMax"/>
        </c:scaling>
        <c:delete val="1"/>
        <c:axPos val="b"/>
        <c:numFmt formatCode="[$-419]d\ mmm;@" sourceLinked="1"/>
        <c:majorTickMark val="out"/>
        <c:minorTickMark val="none"/>
        <c:tickLblPos val="none"/>
        <c:crossAx val="4376985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Ростов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'Кол-во операторов'!$B$13</c:f>
              <c:strCache>
                <c:ptCount val="1"/>
                <c:pt idx="0">
                  <c:v>Кол-во операторов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dLbl>
              <c:idx val="3"/>
              <c:layout>
                <c:manualLayout>
                  <c:x val="1.8365472910927456E-3"/>
                  <c:y val="0.392913385826771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21937955672207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операторов'!$C$13:$AD$13</c:f>
              <c:numCache>
                <c:formatCode>0</c:formatCode>
                <c:ptCount val="28"/>
                <c:pt idx="0">
                  <c:v>75</c:v>
                </c:pt>
                <c:pt idx="1">
                  <c:v>75</c:v>
                </c:pt>
                <c:pt idx="2">
                  <c:v>76</c:v>
                </c:pt>
                <c:pt idx="3">
                  <c:v>76</c:v>
                </c:pt>
                <c:pt idx="4">
                  <c:v>67</c:v>
                </c:pt>
                <c:pt idx="5">
                  <c:v>58</c:v>
                </c:pt>
                <c:pt idx="6">
                  <c:v>42</c:v>
                </c:pt>
                <c:pt idx="7">
                  <c:v>71</c:v>
                </c:pt>
                <c:pt idx="8">
                  <c:v>78</c:v>
                </c:pt>
                <c:pt idx="9">
                  <c:v>60</c:v>
                </c:pt>
                <c:pt idx="10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34304"/>
        <c:axId val="44032768"/>
      </c:barChart>
      <c:lineChart>
        <c:grouping val="standard"/>
        <c:varyColors val="0"/>
        <c:ser>
          <c:idx val="1"/>
          <c:order val="1"/>
          <c:tx>
            <c:strRef>
              <c:f>'Кол-во операторов'!$B$14</c:f>
              <c:strCache>
                <c:ptCount val="1"/>
                <c:pt idx="0">
                  <c:v>SL (%) 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операторов'!$C$14:$AD$14</c:f>
              <c:numCache>
                <c:formatCode>0.00</c:formatCode>
                <c:ptCount val="28"/>
                <c:pt idx="0">
                  <c:v>79.239999999999995</c:v>
                </c:pt>
                <c:pt idx="1">
                  <c:v>80.87</c:v>
                </c:pt>
                <c:pt idx="2">
                  <c:v>80.3</c:v>
                </c:pt>
                <c:pt idx="3">
                  <c:v>77.48</c:v>
                </c:pt>
                <c:pt idx="4">
                  <c:v>78.88</c:v>
                </c:pt>
                <c:pt idx="5">
                  <c:v>92.25</c:v>
                </c:pt>
                <c:pt idx="6">
                  <c:v>83.21</c:v>
                </c:pt>
                <c:pt idx="7">
                  <c:v>80.91</c:v>
                </c:pt>
                <c:pt idx="8">
                  <c:v>82.62</c:v>
                </c:pt>
                <c:pt idx="9">
                  <c:v>80.16</c:v>
                </c:pt>
                <c:pt idx="10">
                  <c:v>79.36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'Кол-во операторов'!$B$15</c:f>
              <c:strCache>
                <c:ptCount val="1"/>
                <c:pt idx="0">
                  <c:v>LCR 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операторов'!$C$15:$AD$15</c:f>
              <c:numCache>
                <c:formatCode>0.00</c:formatCode>
                <c:ptCount val="28"/>
                <c:pt idx="0">
                  <c:v>1.1200000000000001</c:v>
                </c:pt>
                <c:pt idx="1">
                  <c:v>1.29</c:v>
                </c:pt>
                <c:pt idx="2">
                  <c:v>1.1299999999999999</c:v>
                </c:pt>
                <c:pt idx="3">
                  <c:v>1.39</c:v>
                </c:pt>
                <c:pt idx="4">
                  <c:v>1.66</c:v>
                </c:pt>
                <c:pt idx="5">
                  <c:v>0.85</c:v>
                </c:pt>
                <c:pt idx="6">
                  <c:v>0.93</c:v>
                </c:pt>
                <c:pt idx="7">
                  <c:v>1.52</c:v>
                </c:pt>
                <c:pt idx="8">
                  <c:v>1.1000000000000001</c:v>
                </c:pt>
                <c:pt idx="9">
                  <c:v>1.81</c:v>
                </c:pt>
                <c:pt idx="10">
                  <c:v>1.62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08960"/>
        <c:axId val="44010496"/>
      </c:lineChart>
      <c:catAx>
        <c:axId val="4400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44010496"/>
        <c:crosses val="autoZero"/>
        <c:auto val="1"/>
        <c:lblAlgn val="ctr"/>
        <c:lblOffset val="100"/>
        <c:noMultiLvlLbl val="0"/>
      </c:catAx>
      <c:valAx>
        <c:axId val="44010496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44008960"/>
        <c:crosses val="autoZero"/>
        <c:crossBetween val="between"/>
      </c:valAx>
      <c:valAx>
        <c:axId val="4403276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44034304"/>
        <c:crosses val="max"/>
        <c:crossBetween val="between"/>
      </c:valAx>
      <c:catAx>
        <c:axId val="44034304"/>
        <c:scaling>
          <c:orientation val="minMax"/>
        </c:scaling>
        <c:delete val="1"/>
        <c:axPos val="b"/>
        <c:majorTickMark val="out"/>
        <c:minorTickMark val="none"/>
        <c:tickLblPos val="none"/>
        <c:crossAx val="440327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Челябинск</a:t>
            </a:r>
          </a:p>
        </c:rich>
      </c:tx>
      <c:layout>
        <c:manualLayout>
          <c:xMode val="edge"/>
          <c:yMode val="edge"/>
          <c:x val="0.48923404399610743"/>
          <c:y val="2.7210884353741496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'Кол-во операторов'!$B$18</c:f>
              <c:strCache>
                <c:ptCount val="1"/>
                <c:pt idx="0">
                  <c:v>Кол-во операторов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dLbl>
              <c:idx val="3"/>
              <c:layout>
                <c:manualLayout>
                  <c:x val="1.8365472910927456E-3"/>
                  <c:y val="0.392913385826771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21937955672207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операторов'!$C$18:$AD$18</c:f>
              <c:numCache>
                <c:formatCode>0</c:formatCode>
                <c:ptCount val="28"/>
                <c:pt idx="0">
                  <c:v>34</c:v>
                </c:pt>
                <c:pt idx="1">
                  <c:v>32</c:v>
                </c:pt>
                <c:pt idx="2">
                  <c:v>38</c:v>
                </c:pt>
                <c:pt idx="3">
                  <c:v>37</c:v>
                </c:pt>
                <c:pt idx="4">
                  <c:v>42</c:v>
                </c:pt>
                <c:pt idx="5">
                  <c:v>26</c:v>
                </c:pt>
                <c:pt idx="6">
                  <c:v>22</c:v>
                </c:pt>
                <c:pt idx="7">
                  <c:v>36</c:v>
                </c:pt>
                <c:pt idx="8">
                  <c:v>41</c:v>
                </c:pt>
                <c:pt idx="9">
                  <c:v>36</c:v>
                </c:pt>
                <c:pt idx="1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95232"/>
        <c:axId val="44893696"/>
      </c:barChart>
      <c:lineChart>
        <c:grouping val="standard"/>
        <c:varyColors val="0"/>
        <c:ser>
          <c:idx val="1"/>
          <c:order val="1"/>
          <c:tx>
            <c:strRef>
              <c:f>'Кол-во операторов'!$B$19</c:f>
              <c:strCache>
                <c:ptCount val="1"/>
                <c:pt idx="0">
                  <c:v>SL (%) 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операторов'!$C$19:$AD$19</c:f>
              <c:numCache>
                <c:formatCode>0.00</c:formatCode>
                <c:ptCount val="28"/>
                <c:pt idx="0">
                  <c:v>81.86</c:v>
                </c:pt>
                <c:pt idx="1">
                  <c:v>83.03</c:v>
                </c:pt>
                <c:pt idx="2">
                  <c:v>85.82</c:v>
                </c:pt>
                <c:pt idx="3">
                  <c:v>81.17</c:v>
                </c:pt>
                <c:pt idx="4">
                  <c:v>81.47</c:v>
                </c:pt>
                <c:pt idx="5">
                  <c:v>86.61</c:v>
                </c:pt>
                <c:pt idx="6">
                  <c:v>80.63</c:v>
                </c:pt>
                <c:pt idx="7">
                  <c:v>84.1</c:v>
                </c:pt>
                <c:pt idx="8">
                  <c:v>84.97</c:v>
                </c:pt>
                <c:pt idx="9">
                  <c:v>83.8</c:v>
                </c:pt>
                <c:pt idx="10">
                  <c:v>81.8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'Кол-во операторов'!$B$20</c:f>
              <c:strCache>
                <c:ptCount val="1"/>
                <c:pt idx="0">
                  <c:v>LCR </c:v>
                </c:pt>
              </c:strCache>
            </c:strRef>
          </c:tx>
          <c:spPr>
            <a:ln w="50800"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'Кол-во операторов'!$C$20:$AD$20</c:f>
              <c:numCache>
                <c:formatCode>0.00</c:formatCode>
                <c:ptCount val="28"/>
                <c:pt idx="0">
                  <c:v>1.05</c:v>
                </c:pt>
                <c:pt idx="1">
                  <c:v>1.3</c:v>
                </c:pt>
                <c:pt idx="2">
                  <c:v>1.1200000000000001</c:v>
                </c:pt>
                <c:pt idx="3">
                  <c:v>1.45</c:v>
                </c:pt>
                <c:pt idx="4">
                  <c:v>0.96</c:v>
                </c:pt>
                <c:pt idx="5">
                  <c:v>0.5</c:v>
                </c:pt>
                <c:pt idx="6">
                  <c:v>1.37</c:v>
                </c:pt>
                <c:pt idx="7">
                  <c:v>0.81</c:v>
                </c:pt>
                <c:pt idx="8">
                  <c:v>1.33</c:v>
                </c:pt>
                <c:pt idx="9">
                  <c:v>1.45</c:v>
                </c:pt>
                <c:pt idx="10">
                  <c:v>1.3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3312"/>
        <c:axId val="44892160"/>
      </c:lineChart>
      <c:catAx>
        <c:axId val="4433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44892160"/>
        <c:crosses val="autoZero"/>
        <c:auto val="1"/>
        <c:lblAlgn val="ctr"/>
        <c:lblOffset val="100"/>
        <c:noMultiLvlLbl val="0"/>
      </c:catAx>
      <c:valAx>
        <c:axId val="44892160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44333312"/>
        <c:crosses val="autoZero"/>
        <c:crossBetween val="between"/>
      </c:valAx>
      <c:valAx>
        <c:axId val="44893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44895232"/>
        <c:crosses val="max"/>
        <c:crossBetween val="between"/>
      </c:valAx>
      <c:catAx>
        <c:axId val="44895232"/>
        <c:scaling>
          <c:orientation val="minMax"/>
        </c:scaling>
        <c:delete val="1"/>
        <c:axPos val="b"/>
        <c:majorTickMark val="out"/>
        <c:minorTickMark val="none"/>
        <c:tickLblPos val="none"/>
        <c:crossAx val="4489369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572524677014507E-2"/>
          <c:y val="9.4164272120013437E-2"/>
          <c:w val="0.95712350237760013"/>
          <c:h val="0.7211245990084576"/>
        </c:manualLayout>
      </c:layout>
      <c:lineChart>
        <c:grouping val="standard"/>
        <c:varyColors val="0"/>
        <c:ser>
          <c:idx val="0"/>
          <c:order val="0"/>
          <c:tx>
            <c:strRef>
              <c:f>Автоматизация!$B$3</c:f>
              <c:strCache>
                <c:ptCount val="1"/>
                <c:pt idx="0">
                  <c:v>% недошедших до оператора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Автоматизация!$C$2:$AF$2</c:f>
              <c:numCache>
                <c:formatCode>m/d/yyyy</c:formatCode>
                <c:ptCount val="30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41461</c:v>
                </c:pt>
                <c:pt idx="6">
                  <c:v>41462</c:v>
                </c:pt>
                <c:pt idx="7">
                  <c:v>41463</c:v>
                </c:pt>
                <c:pt idx="8">
                  <c:v>41464</c:v>
                </c:pt>
                <c:pt idx="9">
                  <c:v>41465</c:v>
                </c:pt>
                <c:pt idx="10">
                  <c:v>41466</c:v>
                </c:pt>
                <c:pt idx="11">
                  <c:v>41467</c:v>
                </c:pt>
                <c:pt idx="12">
                  <c:v>41468</c:v>
                </c:pt>
                <c:pt idx="13">
                  <c:v>41469</c:v>
                </c:pt>
                <c:pt idx="14">
                  <c:v>41470</c:v>
                </c:pt>
                <c:pt idx="15">
                  <c:v>41471</c:v>
                </c:pt>
                <c:pt idx="16">
                  <c:v>41472</c:v>
                </c:pt>
                <c:pt idx="17">
                  <c:v>41473</c:v>
                </c:pt>
                <c:pt idx="18">
                  <c:v>41474</c:v>
                </c:pt>
                <c:pt idx="19">
                  <c:v>41475</c:v>
                </c:pt>
                <c:pt idx="20">
                  <c:v>41476</c:v>
                </c:pt>
                <c:pt idx="21">
                  <c:v>41477</c:v>
                </c:pt>
                <c:pt idx="22">
                  <c:v>41478</c:v>
                </c:pt>
                <c:pt idx="23">
                  <c:v>41479</c:v>
                </c:pt>
                <c:pt idx="24">
                  <c:v>41480</c:v>
                </c:pt>
                <c:pt idx="25">
                  <c:v>41481</c:v>
                </c:pt>
                <c:pt idx="26">
                  <c:v>41482</c:v>
                </c:pt>
                <c:pt idx="27">
                  <c:v>41483</c:v>
                </c:pt>
                <c:pt idx="28">
                  <c:v>41484</c:v>
                </c:pt>
                <c:pt idx="29">
                  <c:v>41485</c:v>
                </c:pt>
              </c:numCache>
            </c:numRef>
          </c:cat>
          <c:val>
            <c:numRef>
              <c:f>Автоматизация!$C$3:$AF$3</c:f>
              <c:numCache>
                <c:formatCode>0.0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Автоматизация!$B$4</c:f>
              <c:strCache>
                <c:ptCount val="1"/>
                <c:pt idx="0">
                  <c:v>% недошедших до оператора</c:v>
                </c:pt>
              </c:strCache>
            </c:strRef>
          </c:tx>
          <c:marker>
            <c:symbol val="none"/>
          </c:marker>
          <c:cat>
            <c:numRef>
              <c:f>Автоматизация!$C$2:$AF$2</c:f>
              <c:numCache>
                <c:formatCode>m/d/yyyy</c:formatCode>
                <c:ptCount val="30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41461</c:v>
                </c:pt>
                <c:pt idx="6">
                  <c:v>41462</c:v>
                </c:pt>
                <c:pt idx="7">
                  <c:v>41463</c:v>
                </c:pt>
                <c:pt idx="8">
                  <c:v>41464</c:v>
                </c:pt>
                <c:pt idx="9">
                  <c:v>41465</c:v>
                </c:pt>
                <c:pt idx="10">
                  <c:v>41466</c:v>
                </c:pt>
                <c:pt idx="11">
                  <c:v>41467</c:v>
                </c:pt>
                <c:pt idx="12">
                  <c:v>41468</c:v>
                </c:pt>
                <c:pt idx="13">
                  <c:v>41469</c:v>
                </c:pt>
                <c:pt idx="14">
                  <c:v>41470</c:v>
                </c:pt>
                <c:pt idx="15">
                  <c:v>41471</c:v>
                </c:pt>
                <c:pt idx="16">
                  <c:v>41472</c:v>
                </c:pt>
                <c:pt idx="17">
                  <c:v>41473</c:v>
                </c:pt>
                <c:pt idx="18">
                  <c:v>41474</c:v>
                </c:pt>
                <c:pt idx="19">
                  <c:v>41475</c:v>
                </c:pt>
                <c:pt idx="20">
                  <c:v>41476</c:v>
                </c:pt>
                <c:pt idx="21">
                  <c:v>41477</c:v>
                </c:pt>
                <c:pt idx="22">
                  <c:v>41478</c:v>
                </c:pt>
                <c:pt idx="23">
                  <c:v>41479</c:v>
                </c:pt>
                <c:pt idx="24">
                  <c:v>41480</c:v>
                </c:pt>
                <c:pt idx="25">
                  <c:v>41481</c:v>
                </c:pt>
                <c:pt idx="26">
                  <c:v>41482</c:v>
                </c:pt>
                <c:pt idx="27">
                  <c:v>41483</c:v>
                </c:pt>
                <c:pt idx="28">
                  <c:v>41484</c:v>
                </c:pt>
                <c:pt idx="29">
                  <c:v>41485</c:v>
                </c:pt>
              </c:numCache>
            </c:numRef>
          </c:cat>
          <c:val>
            <c:numRef>
              <c:f>Автоматизация!$C$4:$AF$4</c:f>
              <c:numCache>
                <c:formatCode>General</c:formatCode>
                <c:ptCount val="30"/>
              </c:numCache>
            </c:numRef>
          </c:val>
          <c:smooth val="1"/>
        </c:ser>
        <c:ser>
          <c:idx val="2"/>
          <c:order val="2"/>
          <c:tx>
            <c:strRef>
              <c:f>Автоматизация!$B$5</c:f>
              <c:strCache>
                <c:ptCount val="1"/>
                <c:pt idx="0">
                  <c:v>% недошедших до оператора</c:v>
                </c:pt>
              </c:strCache>
            </c:strRef>
          </c:tx>
          <c:marker>
            <c:symbol val="none"/>
          </c:marker>
          <c:dLbls>
            <c:dLbl>
              <c:idx val="12"/>
              <c:layout>
                <c:manualLayout>
                  <c:x val="-2.182581700541811E-3"/>
                  <c:y val="-3.4383948451941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Автоматизация!$C$2:$AF$2</c:f>
              <c:numCache>
                <c:formatCode>m/d/yyyy</c:formatCode>
                <c:ptCount val="30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41461</c:v>
                </c:pt>
                <c:pt idx="6">
                  <c:v>41462</c:v>
                </c:pt>
                <c:pt idx="7">
                  <c:v>41463</c:v>
                </c:pt>
                <c:pt idx="8">
                  <c:v>41464</c:v>
                </c:pt>
                <c:pt idx="9">
                  <c:v>41465</c:v>
                </c:pt>
                <c:pt idx="10">
                  <c:v>41466</c:v>
                </c:pt>
                <c:pt idx="11">
                  <c:v>41467</c:v>
                </c:pt>
                <c:pt idx="12">
                  <c:v>41468</c:v>
                </c:pt>
                <c:pt idx="13">
                  <c:v>41469</c:v>
                </c:pt>
                <c:pt idx="14">
                  <c:v>41470</c:v>
                </c:pt>
                <c:pt idx="15">
                  <c:v>41471</c:v>
                </c:pt>
                <c:pt idx="16">
                  <c:v>41472</c:v>
                </c:pt>
                <c:pt idx="17">
                  <c:v>41473</c:v>
                </c:pt>
                <c:pt idx="18">
                  <c:v>41474</c:v>
                </c:pt>
                <c:pt idx="19">
                  <c:v>41475</c:v>
                </c:pt>
                <c:pt idx="20">
                  <c:v>41476</c:v>
                </c:pt>
                <c:pt idx="21">
                  <c:v>41477</c:v>
                </c:pt>
                <c:pt idx="22">
                  <c:v>41478</c:v>
                </c:pt>
                <c:pt idx="23">
                  <c:v>41479</c:v>
                </c:pt>
                <c:pt idx="24">
                  <c:v>41480</c:v>
                </c:pt>
                <c:pt idx="25">
                  <c:v>41481</c:v>
                </c:pt>
                <c:pt idx="26">
                  <c:v>41482</c:v>
                </c:pt>
                <c:pt idx="27">
                  <c:v>41483</c:v>
                </c:pt>
                <c:pt idx="28">
                  <c:v>41484</c:v>
                </c:pt>
                <c:pt idx="29">
                  <c:v>41485</c:v>
                </c:pt>
              </c:numCache>
            </c:numRef>
          </c:cat>
          <c:val>
            <c:numRef>
              <c:f>Автоматизация!$C$5:$AF$5</c:f>
              <c:numCache>
                <c:formatCode>General</c:formatCode>
                <c:ptCount val="30"/>
              </c:numCache>
            </c:numRef>
          </c:val>
          <c:smooth val="1"/>
        </c:ser>
        <c:ser>
          <c:idx val="3"/>
          <c:order val="3"/>
          <c:tx>
            <c:strRef>
              <c:f>Автоматизация!$B$6</c:f>
              <c:strCache>
                <c:ptCount val="1"/>
                <c:pt idx="0">
                  <c:v>% недошедших до оператора</c:v>
                </c:pt>
              </c:strCache>
            </c:strRef>
          </c:tx>
          <c:spPr>
            <a:ln>
              <a:solidFill>
                <a:srgbClr val="33CC33"/>
              </a:solidFill>
            </a:ln>
          </c:spPr>
          <c:marker>
            <c:symbol val="none"/>
          </c:marker>
          <c:dLbls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Автоматизация!$C$2:$AF$2</c:f>
              <c:numCache>
                <c:formatCode>m/d/yyyy</c:formatCode>
                <c:ptCount val="30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41461</c:v>
                </c:pt>
                <c:pt idx="6">
                  <c:v>41462</c:v>
                </c:pt>
                <c:pt idx="7">
                  <c:v>41463</c:v>
                </c:pt>
                <c:pt idx="8">
                  <c:v>41464</c:v>
                </c:pt>
                <c:pt idx="9">
                  <c:v>41465</c:v>
                </c:pt>
                <c:pt idx="10">
                  <c:v>41466</c:v>
                </c:pt>
                <c:pt idx="11">
                  <c:v>41467</c:v>
                </c:pt>
                <c:pt idx="12">
                  <c:v>41468</c:v>
                </c:pt>
                <c:pt idx="13">
                  <c:v>41469</c:v>
                </c:pt>
                <c:pt idx="14">
                  <c:v>41470</c:v>
                </c:pt>
                <c:pt idx="15">
                  <c:v>41471</c:v>
                </c:pt>
                <c:pt idx="16">
                  <c:v>41472</c:v>
                </c:pt>
                <c:pt idx="17">
                  <c:v>41473</c:v>
                </c:pt>
                <c:pt idx="18">
                  <c:v>41474</c:v>
                </c:pt>
                <c:pt idx="19">
                  <c:v>41475</c:v>
                </c:pt>
                <c:pt idx="20">
                  <c:v>41476</c:v>
                </c:pt>
                <c:pt idx="21">
                  <c:v>41477</c:v>
                </c:pt>
                <c:pt idx="22">
                  <c:v>41478</c:v>
                </c:pt>
                <c:pt idx="23">
                  <c:v>41479</c:v>
                </c:pt>
                <c:pt idx="24">
                  <c:v>41480</c:v>
                </c:pt>
                <c:pt idx="25">
                  <c:v>41481</c:v>
                </c:pt>
                <c:pt idx="26">
                  <c:v>41482</c:v>
                </c:pt>
                <c:pt idx="27">
                  <c:v>41483</c:v>
                </c:pt>
                <c:pt idx="28">
                  <c:v>41484</c:v>
                </c:pt>
                <c:pt idx="29">
                  <c:v>41485</c:v>
                </c:pt>
              </c:numCache>
            </c:numRef>
          </c:cat>
          <c:val>
            <c:numRef>
              <c:f>Автоматизация!$C$6:$AF$6</c:f>
              <c:numCache>
                <c:formatCode>General</c:formatCode>
                <c:ptCount val="30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6064"/>
        <c:axId val="44857600"/>
      </c:lineChart>
      <c:dateAx>
        <c:axId val="44856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4857600"/>
        <c:crosses val="autoZero"/>
        <c:auto val="0"/>
        <c:lblOffset val="100"/>
        <c:baseTimeUnit val="days"/>
      </c:dateAx>
      <c:valAx>
        <c:axId val="448576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485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21166</xdr:colOff>
      <xdr:row>21</xdr:row>
      <xdr:rowOff>148167</xdr:rowOff>
    </xdr:from>
    <xdr:to>
      <xdr:col>30</xdr:col>
      <xdr:colOff>21166</xdr:colOff>
      <xdr:row>35</xdr:row>
      <xdr:rowOff>29105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29</xdr:col>
      <xdr:colOff>296335</xdr:colOff>
      <xdr:row>51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29</xdr:col>
      <xdr:colOff>306919</xdr:colOff>
      <xdr:row>67</xdr:row>
      <xdr:rowOff>76200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68</xdr:row>
      <xdr:rowOff>190499</xdr:rowOff>
    </xdr:from>
    <xdr:to>
      <xdr:col>28</xdr:col>
      <xdr:colOff>292102</xdr:colOff>
      <xdr:row>86</xdr:row>
      <xdr:rowOff>28574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50</xdr:col>
      <xdr:colOff>75675</xdr:colOff>
      <xdr:row>29</xdr:row>
      <xdr:rowOff>66473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2:O147"/>
  <sheetViews>
    <sheetView workbookViewId="0">
      <selection activeCell="U17" sqref="U17"/>
    </sheetView>
  </sheetViews>
  <sheetFormatPr defaultRowHeight="15" x14ac:dyDescent="0.25"/>
  <cols>
    <col min="2" max="2" width="19.7109375" customWidth="1"/>
    <col min="3" max="3" width="29.28515625" bestFit="1" customWidth="1"/>
  </cols>
  <sheetData>
    <row r="2" spans="2:15" ht="15.75" customHeight="1" thickBot="1" x14ac:dyDescent="0.3">
      <c r="B2" s="4"/>
      <c r="C2" s="2" t="s">
        <v>15</v>
      </c>
      <c r="D2" s="1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15.75" thickBot="1" x14ac:dyDescent="0.3">
      <c r="B3" s="8"/>
      <c r="C3" s="15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159" t="s">
        <v>12</v>
      </c>
      <c r="N3" s="160" t="s">
        <v>13</v>
      </c>
      <c r="O3" s="161" t="s">
        <v>14</v>
      </c>
    </row>
    <row r="4" spans="2:15" x14ac:dyDescent="0.25">
      <c r="B4" s="199" t="s">
        <v>16</v>
      </c>
      <c r="C4" s="7" t="s">
        <v>17</v>
      </c>
      <c r="D4" s="162">
        <v>12</v>
      </c>
      <c r="E4" s="15"/>
      <c r="F4" s="15"/>
      <c r="G4" s="15"/>
      <c r="H4" s="15"/>
      <c r="I4" s="15"/>
      <c r="J4" s="15"/>
      <c r="K4" s="15"/>
      <c r="L4" s="15"/>
      <c r="M4" s="87"/>
      <c r="N4" s="15"/>
      <c r="O4" s="18"/>
    </row>
    <row r="5" spans="2:15" x14ac:dyDescent="0.25">
      <c r="B5" s="200" t="s">
        <v>16</v>
      </c>
      <c r="C5" s="7" t="s">
        <v>18</v>
      </c>
      <c r="D5" s="162">
        <v>651</v>
      </c>
      <c r="E5" s="15"/>
      <c r="F5" s="15"/>
      <c r="G5" s="15"/>
      <c r="H5" s="15"/>
      <c r="I5" s="15"/>
      <c r="J5" s="15"/>
      <c r="K5" s="15"/>
      <c r="L5" s="15"/>
      <c r="M5" s="22"/>
      <c r="N5" s="18"/>
      <c r="O5" s="18"/>
    </row>
    <row r="6" spans="2:15" x14ac:dyDescent="0.25">
      <c r="B6" s="200" t="s">
        <v>16</v>
      </c>
      <c r="C6" s="10" t="s">
        <v>19</v>
      </c>
      <c r="D6" s="145">
        <v>44640</v>
      </c>
      <c r="E6" s="18">
        <v>41760</v>
      </c>
      <c r="F6" s="18">
        <v>44640</v>
      </c>
      <c r="G6" s="18">
        <v>43200</v>
      </c>
      <c r="H6" s="18">
        <v>44640</v>
      </c>
      <c r="I6" s="18">
        <v>43200</v>
      </c>
      <c r="J6" s="18">
        <v>44640</v>
      </c>
      <c r="K6" s="18">
        <v>44640</v>
      </c>
      <c r="L6" s="18">
        <v>43200</v>
      </c>
      <c r="M6" s="22">
        <v>44640</v>
      </c>
      <c r="N6" s="18">
        <v>43200</v>
      </c>
      <c r="O6" s="18">
        <v>44640</v>
      </c>
    </row>
    <row r="7" spans="2:15" x14ac:dyDescent="0.25">
      <c r="B7" s="203" t="s">
        <v>16</v>
      </c>
      <c r="C7" s="6" t="s">
        <v>20</v>
      </c>
      <c r="D7" s="5">
        <v>0.98541666666666672</v>
      </c>
      <c r="E7" s="5">
        <v>1</v>
      </c>
      <c r="F7" s="5">
        <f t="shared" ref="F7:M7" si="0">(F6-F5)/F6</f>
        <v>1</v>
      </c>
      <c r="G7" s="5">
        <f t="shared" si="0"/>
        <v>1</v>
      </c>
      <c r="H7" s="5">
        <f t="shared" si="0"/>
        <v>1</v>
      </c>
      <c r="I7" s="5">
        <f t="shared" si="0"/>
        <v>1</v>
      </c>
      <c r="J7" s="5">
        <f t="shared" si="0"/>
        <v>1</v>
      </c>
      <c r="K7" s="5">
        <f t="shared" si="0"/>
        <v>1</v>
      </c>
      <c r="L7" s="5">
        <f t="shared" si="0"/>
        <v>1</v>
      </c>
      <c r="M7" s="163">
        <f t="shared" si="0"/>
        <v>1</v>
      </c>
      <c r="N7" s="163">
        <f>(N6-N5)/N6</f>
        <v>1</v>
      </c>
      <c r="O7" s="5">
        <f>(O6-O5)/O6</f>
        <v>1</v>
      </c>
    </row>
    <row r="8" spans="2:15" ht="15" customHeight="1" x14ac:dyDescent="0.25">
      <c r="B8" s="202" t="s">
        <v>21</v>
      </c>
      <c r="C8" s="7" t="s">
        <v>17</v>
      </c>
      <c r="D8" s="145">
        <v>0</v>
      </c>
      <c r="E8" s="18"/>
      <c r="F8" s="18"/>
      <c r="G8" s="18"/>
      <c r="H8" s="18"/>
      <c r="I8" s="18"/>
      <c r="J8" s="15"/>
      <c r="K8" s="15"/>
      <c r="L8" s="15"/>
      <c r="M8" s="22"/>
      <c r="N8" s="18"/>
      <c r="O8" s="18"/>
    </row>
    <row r="9" spans="2:15" ht="15" customHeight="1" x14ac:dyDescent="0.25">
      <c r="B9" s="200" t="s">
        <v>21</v>
      </c>
      <c r="C9" s="7" t="s">
        <v>18</v>
      </c>
      <c r="D9" s="145">
        <v>0</v>
      </c>
      <c r="E9" s="18"/>
      <c r="F9" s="18"/>
      <c r="G9" s="18"/>
      <c r="H9" s="18"/>
      <c r="I9" s="18"/>
      <c r="J9" s="15"/>
      <c r="K9" s="15"/>
      <c r="L9" s="15"/>
      <c r="M9" s="22"/>
      <c r="N9" s="18"/>
      <c r="O9" s="18"/>
    </row>
    <row r="10" spans="2:15" ht="15" customHeight="1" x14ac:dyDescent="0.25">
      <c r="B10" s="200" t="s">
        <v>21</v>
      </c>
      <c r="C10" s="10" t="s">
        <v>19</v>
      </c>
      <c r="D10" s="145">
        <v>44640</v>
      </c>
      <c r="E10" s="18">
        <v>41760</v>
      </c>
      <c r="F10" s="18">
        <v>44640</v>
      </c>
      <c r="G10" s="18">
        <v>43200</v>
      </c>
      <c r="H10" s="18">
        <v>44640</v>
      </c>
      <c r="I10" s="18">
        <v>43200</v>
      </c>
      <c r="J10" s="18">
        <v>44640</v>
      </c>
      <c r="K10" s="18">
        <v>44640</v>
      </c>
      <c r="L10" s="18">
        <v>43200</v>
      </c>
      <c r="M10" s="22">
        <v>44640</v>
      </c>
      <c r="N10" s="18">
        <v>43200</v>
      </c>
      <c r="O10" s="18">
        <v>44640</v>
      </c>
    </row>
    <row r="11" spans="2:15" ht="15" customHeight="1" x14ac:dyDescent="0.25">
      <c r="B11" s="203" t="s">
        <v>21</v>
      </c>
      <c r="C11" s="6" t="s">
        <v>20</v>
      </c>
      <c r="D11" s="5">
        <v>1</v>
      </c>
      <c r="E11" s="5">
        <v>1</v>
      </c>
      <c r="F11" s="5">
        <f t="shared" ref="F11:O11" si="1">(F10-F9)/F10</f>
        <v>1</v>
      </c>
      <c r="G11" s="5">
        <f t="shared" si="1"/>
        <v>1</v>
      </c>
      <c r="H11" s="5">
        <f t="shared" si="1"/>
        <v>1</v>
      </c>
      <c r="I11" s="5">
        <f t="shared" si="1"/>
        <v>1</v>
      </c>
      <c r="J11" s="5">
        <f t="shared" si="1"/>
        <v>1</v>
      </c>
      <c r="K11" s="5">
        <f t="shared" si="1"/>
        <v>1</v>
      </c>
      <c r="L11" s="5">
        <f t="shared" si="1"/>
        <v>1</v>
      </c>
      <c r="M11" s="163">
        <f t="shared" si="1"/>
        <v>1</v>
      </c>
      <c r="N11" s="163">
        <f t="shared" si="1"/>
        <v>1</v>
      </c>
      <c r="O11" s="5">
        <f t="shared" si="1"/>
        <v>1</v>
      </c>
    </row>
    <row r="12" spans="2:15" ht="15" customHeight="1" x14ac:dyDescent="0.25">
      <c r="B12" s="202" t="s">
        <v>22</v>
      </c>
      <c r="C12" s="7" t="s">
        <v>17</v>
      </c>
      <c r="D12" s="145">
        <v>0</v>
      </c>
      <c r="E12" s="18"/>
      <c r="F12" s="18"/>
      <c r="G12" s="18"/>
      <c r="H12" s="18"/>
      <c r="I12" s="18"/>
      <c r="J12" s="15"/>
      <c r="K12" s="15"/>
      <c r="L12" s="15"/>
      <c r="M12" s="22"/>
      <c r="N12" s="18"/>
      <c r="O12" s="18"/>
    </row>
    <row r="13" spans="2:15" ht="15" customHeight="1" x14ac:dyDescent="0.25">
      <c r="B13" s="200" t="s">
        <v>22</v>
      </c>
      <c r="C13" s="7" t="s">
        <v>18</v>
      </c>
      <c r="D13" s="145">
        <v>0</v>
      </c>
      <c r="E13" s="18"/>
      <c r="F13" s="18"/>
      <c r="G13" s="18"/>
      <c r="H13" s="18"/>
      <c r="I13" s="18"/>
      <c r="J13" s="15"/>
      <c r="K13" s="15"/>
      <c r="L13" s="15"/>
      <c r="M13" s="22"/>
      <c r="N13" s="18"/>
      <c r="O13" s="18"/>
    </row>
    <row r="14" spans="2:15" ht="15" customHeight="1" x14ac:dyDescent="0.25">
      <c r="B14" s="200" t="s">
        <v>22</v>
      </c>
      <c r="C14" s="10" t="s">
        <v>19</v>
      </c>
      <c r="D14" s="145">
        <v>44640</v>
      </c>
      <c r="E14" s="18">
        <v>44640</v>
      </c>
      <c r="F14" s="18">
        <v>44640</v>
      </c>
      <c r="G14" s="18">
        <v>43200</v>
      </c>
      <c r="H14" s="18">
        <v>44640</v>
      </c>
      <c r="I14" s="18">
        <v>43200</v>
      </c>
      <c r="J14" s="18">
        <v>44640</v>
      </c>
      <c r="K14" s="18">
        <v>44640</v>
      </c>
      <c r="L14" s="18">
        <v>43200</v>
      </c>
      <c r="M14" s="22">
        <v>44640</v>
      </c>
      <c r="N14" s="18">
        <v>43200</v>
      </c>
      <c r="O14" s="18">
        <v>44640</v>
      </c>
    </row>
    <row r="15" spans="2:15" ht="15" customHeight="1" x14ac:dyDescent="0.25">
      <c r="B15" s="203" t="s">
        <v>22</v>
      </c>
      <c r="C15" s="6" t="s">
        <v>20</v>
      </c>
      <c r="D15" s="5">
        <v>1</v>
      </c>
      <c r="E15" s="5">
        <v>1</v>
      </c>
      <c r="F15" s="5">
        <f t="shared" ref="F15:O15" si="2">(F14-F13)/F14</f>
        <v>1</v>
      </c>
      <c r="G15" s="5">
        <f t="shared" si="2"/>
        <v>1</v>
      </c>
      <c r="H15" s="5">
        <f t="shared" si="2"/>
        <v>1</v>
      </c>
      <c r="I15" s="5">
        <f t="shared" si="2"/>
        <v>1</v>
      </c>
      <c r="J15" s="5">
        <f t="shared" si="2"/>
        <v>1</v>
      </c>
      <c r="K15" s="5">
        <f t="shared" si="2"/>
        <v>1</v>
      </c>
      <c r="L15" s="5">
        <f t="shared" si="2"/>
        <v>1</v>
      </c>
      <c r="M15" s="163">
        <f t="shared" si="2"/>
        <v>1</v>
      </c>
      <c r="N15" s="163">
        <f t="shared" si="2"/>
        <v>1</v>
      </c>
      <c r="O15" s="5">
        <f t="shared" si="2"/>
        <v>1</v>
      </c>
    </row>
    <row r="16" spans="2:15" ht="15" customHeight="1" x14ac:dyDescent="0.25">
      <c r="B16" s="202" t="s">
        <v>23</v>
      </c>
      <c r="C16" s="7" t="s">
        <v>17</v>
      </c>
      <c r="D16" s="145">
        <v>0</v>
      </c>
      <c r="E16" s="18"/>
      <c r="F16" s="18"/>
      <c r="G16" s="18"/>
      <c r="H16" s="18"/>
      <c r="I16" s="18"/>
      <c r="J16" s="15"/>
      <c r="K16" s="15"/>
      <c r="L16" s="15"/>
      <c r="M16" s="22"/>
      <c r="N16" s="18"/>
      <c r="O16" s="18"/>
    </row>
    <row r="17" spans="2:15" ht="15" customHeight="1" x14ac:dyDescent="0.25">
      <c r="B17" s="200" t="s">
        <v>23</v>
      </c>
      <c r="C17" s="7" t="s">
        <v>18</v>
      </c>
      <c r="D17" s="145">
        <v>0</v>
      </c>
      <c r="E17" s="18"/>
      <c r="F17" s="18"/>
      <c r="G17" s="18"/>
      <c r="H17" s="18"/>
      <c r="I17" s="18"/>
      <c r="J17" s="15"/>
      <c r="K17" s="15"/>
      <c r="L17" s="15"/>
      <c r="M17" s="22"/>
      <c r="N17" s="18"/>
      <c r="O17" s="18"/>
    </row>
    <row r="18" spans="2:15" ht="15" customHeight="1" x14ac:dyDescent="0.25">
      <c r="B18" s="200" t="s">
        <v>23</v>
      </c>
      <c r="C18" s="10" t="s">
        <v>19</v>
      </c>
      <c r="D18" s="145">
        <v>44640</v>
      </c>
      <c r="E18" s="18">
        <v>41760</v>
      </c>
      <c r="F18" s="18">
        <v>44640</v>
      </c>
      <c r="G18" s="18">
        <v>43200</v>
      </c>
      <c r="H18" s="18">
        <v>44640</v>
      </c>
      <c r="I18" s="18">
        <v>43200</v>
      </c>
      <c r="J18" s="18">
        <v>44640</v>
      </c>
      <c r="K18" s="18">
        <v>44640</v>
      </c>
      <c r="L18" s="18">
        <v>43200</v>
      </c>
      <c r="M18" s="22">
        <v>44640</v>
      </c>
      <c r="N18" s="18">
        <v>43200</v>
      </c>
      <c r="O18" s="18">
        <v>44640</v>
      </c>
    </row>
    <row r="19" spans="2:15" ht="15" customHeight="1" x14ac:dyDescent="0.25">
      <c r="B19" s="203" t="s">
        <v>23</v>
      </c>
      <c r="C19" s="6" t="s">
        <v>20</v>
      </c>
      <c r="D19" s="5">
        <v>1</v>
      </c>
      <c r="E19" s="5">
        <v>1</v>
      </c>
      <c r="F19" s="5">
        <f t="shared" ref="F19:O19" si="3">(F18-F17)/F18</f>
        <v>1</v>
      </c>
      <c r="G19" s="5">
        <f t="shared" si="3"/>
        <v>1</v>
      </c>
      <c r="H19" s="5">
        <f t="shared" si="3"/>
        <v>1</v>
      </c>
      <c r="I19" s="5">
        <f t="shared" si="3"/>
        <v>1</v>
      </c>
      <c r="J19" s="5">
        <f t="shared" si="3"/>
        <v>1</v>
      </c>
      <c r="K19" s="5">
        <f t="shared" si="3"/>
        <v>1</v>
      </c>
      <c r="L19" s="5">
        <f t="shared" si="3"/>
        <v>1</v>
      </c>
      <c r="M19" s="163">
        <f t="shared" si="3"/>
        <v>1</v>
      </c>
      <c r="N19" s="163">
        <f t="shared" si="3"/>
        <v>1</v>
      </c>
      <c r="O19" s="5">
        <f t="shared" si="3"/>
        <v>1</v>
      </c>
    </row>
    <row r="20" spans="2:15" ht="15" customHeight="1" x14ac:dyDescent="0.25">
      <c r="B20" s="202" t="s">
        <v>24</v>
      </c>
      <c r="C20" s="7" t="s">
        <v>17</v>
      </c>
      <c r="D20" s="145">
        <v>0</v>
      </c>
      <c r="E20" s="18"/>
      <c r="F20" s="18"/>
      <c r="G20" s="18"/>
      <c r="H20" s="18"/>
      <c r="I20" s="18"/>
      <c r="J20" s="15"/>
      <c r="K20" s="15"/>
      <c r="L20" s="15"/>
      <c r="M20" s="22"/>
      <c r="N20" s="18"/>
      <c r="O20" s="18"/>
    </row>
    <row r="21" spans="2:15" x14ac:dyDescent="0.25">
      <c r="B21" s="200" t="s">
        <v>25</v>
      </c>
      <c r="C21" s="7" t="s">
        <v>18</v>
      </c>
      <c r="D21" s="145">
        <v>0</v>
      </c>
      <c r="E21" s="18"/>
      <c r="F21" s="18"/>
      <c r="G21" s="18"/>
      <c r="H21" s="18"/>
      <c r="I21" s="18"/>
      <c r="J21" s="15"/>
      <c r="K21" s="15"/>
      <c r="L21" s="15"/>
      <c r="M21" s="22"/>
      <c r="N21" s="18"/>
      <c r="O21" s="18"/>
    </row>
    <row r="22" spans="2:15" x14ac:dyDescent="0.25">
      <c r="B22" s="200" t="s">
        <v>25</v>
      </c>
      <c r="C22" s="10" t="s">
        <v>19</v>
      </c>
      <c r="D22" s="145">
        <v>44640</v>
      </c>
      <c r="E22" s="18">
        <v>41760</v>
      </c>
      <c r="F22" s="18">
        <v>44640</v>
      </c>
      <c r="G22" s="18">
        <v>43200</v>
      </c>
      <c r="H22" s="18">
        <v>44640</v>
      </c>
      <c r="I22" s="18">
        <v>43200</v>
      </c>
      <c r="J22" s="18">
        <v>44640</v>
      </c>
      <c r="K22" s="18">
        <v>44640</v>
      </c>
      <c r="L22" s="18">
        <v>43200</v>
      </c>
      <c r="M22" s="22">
        <v>44640</v>
      </c>
      <c r="N22" s="18">
        <v>43200</v>
      </c>
      <c r="O22" s="18">
        <v>44640</v>
      </c>
    </row>
    <row r="23" spans="2:15" x14ac:dyDescent="0.25">
      <c r="B23" s="203" t="s">
        <v>25</v>
      </c>
      <c r="C23" s="6" t="s">
        <v>20</v>
      </c>
      <c r="D23" s="5">
        <v>1</v>
      </c>
      <c r="E23" s="5">
        <v>1</v>
      </c>
      <c r="F23" s="5">
        <f t="shared" ref="F23:O23" si="4">(F22-F21)/F22</f>
        <v>1</v>
      </c>
      <c r="G23" s="5">
        <f t="shared" si="4"/>
        <v>1</v>
      </c>
      <c r="H23" s="5">
        <f t="shared" si="4"/>
        <v>1</v>
      </c>
      <c r="I23" s="5">
        <f t="shared" si="4"/>
        <v>1</v>
      </c>
      <c r="J23" s="5">
        <f t="shared" si="4"/>
        <v>1</v>
      </c>
      <c r="K23" s="5">
        <f t="shared" si="4"/>
        <v>1</v>
      </c>
      <c r="L23" s="5">
        <f t="shared" si="4"/>
        <v>1</v>
      </c>
      <c r="M23" s="163">
        <f t="shared" si="4"/>
        <v>1</v>
      </c>
      <c r="N23" s="163">
        <f>(N22-N21)/N22</f>
        <v>1</v>
      </c>
      <c r="O23" s="5">
        <f t="shared" si="4"/>
        <v>1</v>
      </c>
    </row>
    <row r="24" spans="2:15" ht="15" customHeight="1" x14ac:dyDescent="0.25">
      <c r="B24" s="202" t="s">
        <v>26</v>
      </c>
      <c r="C24" s="7" t="s">
        <v>17</v>
      </c>
      <c r="D24" s="145">
        <v>0</v>
      </c>
      <c r="E24" s="18"/>
      <c r="F24" s="18"/>
      <c r="G24" s="18"/>
      <c r="H24" s="18"/>
      <c r="I24" s="18"/>
      <c r="J24" s="15"/>
      <c r="K24" s="15"/>
      <c r="L24" s="15"/>
      <c r="M24" s="22"/>
      <c r="N24" s="18"/>
      <c r="O24" s="18"/>
    </row>
    <row r="25" spans="2:15" x14ac:dyDescent="0.25">
      <c r="B25" s="200" t="s">
        <v>27</v>
      </c>
      <c r="C25" s="7" t="s">
        <v>18</v>
      </c>
      <c r="D25" s="145">
        <v>0</v>
      </c>
      <c r="E25" s="18"/>
      <c r="F25" s="18"/>
      <c r="G25" s="18"/>
      <c r="H25" s="18"/>
      <c r="I25" s="18"/>
      <c r="J25" s="15"/>
      <c r="K25" s="15"/>
      <c r="L25" s="15"/>
      <c r="M25" s="22"/>
      <c r="N25" s="18"/>
      <c r="O25" s="18"/>
    </row>
    <row r="26" spans="2:15" x14ac:dyDescent="0.25">
      <c r="B26" s="200" t="s">
        <v>27</v>
      </c>
      <c r="C26" s="10" t="s">
        <v>19</v>
      </c>
      <c r="D26" s="145">
        <v>44640</v>
      </c>
      <c r="E26" s="18">
        <v>41760</v>
      </c>
      <c r="F26" s="18">
        <v>44640</v>
      </c>
      <c r="G26" s="18">
        <v>43200</v>
      </c>
      <c r="H26" s="18">
        <v>44640</v>
      </c>
      <c r="I26" s="18">
        <v>43200</v>
      </c>
      <c r="J26" s="18">
        <v>44640</v>
      </c>
      <c r="K26" s="18">
        <v>44640</v>
      </c>
      <c r="L26" s="18">
        <v>43200</v>
      </c>
      <c r="M26" s="22">
        <v>44640</v>
      </c>
      <c r="N26" s="18">
        <v>43200</v>
      </c>
      <c r="O26" s="18">
        <v>44640</v>
      </c>
    </row>
    <row r="27" spans="2:15" x14ac:dyDescent="0.25">
      <c r="B27" s="203" t="s">
        <v>27</v>
      </c>
      <c r="C27" s="6" t="s">
        <v>20</v>
      </c>
      <c r="D27" s="5">
        <v>1</v>
      </c>
      <c r="E27" s="5">
        <v>1</v>
      </c>
      <c r="F27" s="5">
        <f t="shared" ref="F27:O27" si="5">(F26-F25)/F26</f>
        <v>1</v>
      </c>
      <c r="G27" s="5">
        <f t="shared" si="5"/>
        <v>1</v>
      </c>
      <c r="H27" s="5">
        <f t="shared" si="5"/>
        <v>1</v>
      </c>
      <c r="I27" s="5">
        <f t="shared" si="5"/>
        <v>1</v>
      </c>
      <c r="J27" s="5">
        <f t="shared" si="5"/>
        <v>1</v>
      </c>
      <c r="K27" s="5">
        <f t="shared" si="5"/>
        <v>1</v>
      </c>
      <c r="L27" s="5">
        <f t="shared" si="5"/>
        <v>1</v>
      </c>
      <c r="M27" s="163">
        <f t="shared" si="5"/>
        <v>1</v>
      </c>
      <c r="N27" s="163">
        <f t="shared" si="5"/>
        <v>1</v>
      </c>
      <c r="O27" s="5">
        <f t="shared" si="5"/>
        <v>1</v>
      </c>
    </row>
    <row r="28" spans="2:15" ht="15" customHeight="1" x14ac:dyDescent="0.25">
      <c r="B28" s="202" t="s">
        <v>28</v>
      </c>
      <c r="C28" s="7" t="s">
        <v>17</v>
      </c>
      <c r="D28" s="145">
        <v>0</v>
      </c>
      <c r="E28" s="18"/>
      <c r="F28" s="18"/>
      <c r="G28" s="18"/>
      <c r="H28" s="18"/>
      <c r="I28" s="18"/>
      <c r="J28" s="15"/>
      <c r="K28" s="15"/>
      <c r="L28" s="15"/>
      <c r="M28" s="22"/>
      <c r="N28" s="18"/>
      <c r="O28" s="18"/>
    </row>
    <row r="29" spans="2:15" x14ac:dyDescent="0.25">
      <c r="B29" s="200" t="s">
        <v>29</v>
      </c>
      <c r="C29" s="7" t="s">
        <v>18</v>
      </c>
      <c r="D29" s="145">
        <v>0</v>
      </c>
      <c r="E29" s="18"/>
      <c r="F29" s="18"/>
      <c r="G29" s="18"/>
      <c r="H29" s="18"/>
      <c r="I29" s="18"/>
      <c r="J29" s="15"/>
      <c r="K29" s="15"/>
      <c r="L29" s="15"/>
      <c r="M29" s="22"/>
      <c r="N29" s="18"/>
      <c r="O29" s="18"/>
    </row>
    <row r="30" spans="2:15" x14ac:dyDescent="0.25">
      <c r="B30" s="200" t="s">
        <v>29</v>
      </c>
      <c r="C30" s="10" t="s">
        <v>19</v>
      </c>
      <c r="D30" s="145">
        <v>44640</v>
      </c>
      <c r="E30" s="18">
        <v>41760</v>
      </c>
      <c r="F30" s="18">
        <v>44640</v>
      </c>
      <c r="G30" s="18">
        <v>43200</v>
      </c>
      <c r="H30" s="18">
        <v>44640</v>
      </c>
      <c r="I30" s="18">
        <v>43200</v>
      </c>
      <c r="J30" s="18">
        <v>44640</v>
      </c>
      <c r="K30" s="18">
        <v>44640</v>
      </c>
      <c r="L30" s="18">
        <v>43200</v>
      </c>
      <c r="M30" s="22">
        <v>44640</v>
      </c>
      <c r="N30" s="18">
        <v>43200</v>
      </c>
      <c r="O30" s="18">
        <v>44640</v>
      </c>
    </row>
    <row r="31" spans="2:15" x14ac:dyDescent="0.25">
      <c r="B31" s="203" t="s">
        <v>29</v>
      </c>
      <c r="C31" s="6" t="s">
        <v>20</v>
      </c>
      <c r="D31" s="5">
        <v>1</v>
      </c>
      <c r="E31" s="5">
        <v>1</v>
      </c>
      <c r="F31" s="5">
        <f t="shared" ref="F31:O31" si="6">(F30-F29)/F30</f>
        <v>1</v>
      </c>
      <c r="G31" s="5">
        <f t="shared" si="6"/>
        <v>1</v>
      </c>
      <c r="H31" s="5">
        <f t="shared" si="6"/>
        <v>1</v>
      </c>
      <c r="I31" s="5">
        <f t="shared" si="6"/>
        <v>1</v>
      </c>
      <c r="J31" s="5">
        <f t="shared" si="6"/>
        <v>1</v>
      </c>
      <c r="K31" s="5">
        <f t="shared" si="6"/>
        <v>1</v>
      </c>
      <c r="L31" s="5">
        <f t="shared" si="6"/>
        <v>1</v>
      </c>
      <c r="M31" s="163">
        <f t="shared" si="6"/>
        <v>1</v>
      </c>
      <c r="N31" s="163">
        <f t="shared" si="6"/>
        <v>1</v>
      </c>
      <c r="O31" s="5">
        <f t="shared" si="6"/>
        <v>1</v>
      </c>
    </row>
    <row r="32" spans="2:15" ht="15" customHeight="1" x14ac:dyDescent="0.25">
      <c r="B32" s="202" t="s">
        <v>30</v>
      </c>
      <c r="C32" s="7" t="s">
        <v>17</v>
      </c>
      <c r="D32" s="145">
        <v>1</v>
      </c>
      <c r="E32" s="18"/>
      <c r="F32" s="18"/>
      <c r="G32" s="18"/>
      <c r="H32" s="18"/>
      <c r="I32" s="18"/>
      <c r="J32" s="15"/>
      <c r="K32" s="15"/>
      <c r="L32" s="15"/>
      <c r="M32" s="22"/>
      <c r="N32" s="18"/>
      <c r="O32" s="18"/>
    </row>
    <row r="33" spans="2:15" x14ac:dyDescent="0.25">
      <c r="B33" s="200" t="s">
        <v>25</v>
      </c>
      <c r="C33" s="7" t="s">
        <v>18</v>
      </c>
      <c r="D33" s="145">
        <v>48</v>
      </c>
      <c r="E33" s="18"/>
      <c r="F33" s="18"/>
      <c r="G33" s="18"/>
      <c r="H33" s="18"/>
      <c r="I33" s="18"/>
      <c r="J33" s="15"/>
      <c r="K33" s="15"/>
      <c r="L33" s="15"/>
      <c r="M33" s="22"/>
      <c r="N33" s="18"/>
      <c r="O33" s="18"/>
    </row>
    <row r="34" spans="2:15" x14ac:dyDescent="0.25">
      <c r="B34" s="200" t="s">
        <v>25</v>
      </c>
      <c r="C34" s="10" t="s">
        <v>19</v>
      </c>
      <c r="D34" s="145">
        <v>44640</v>
      </c>
      <c r="E34" s="18">
        <v>41760</v>
      </c>
      <c r="F34" s="18">
        <v>44640</v>
      </c>
      <c r="G34" s="18">
        <v>43200</v>
      </c>
      <c r="H34" s="18">
        <v>44640</v>
      </c>
      <c r="I34" s="18">
        <v>43200</v>
      </c>
      <c r="J34" s="18">
        <v>44640</v>
      </c>
      <c r="K34" s="18">
        <v>44640</v>
      </c>
      <c r="L34" s="18">
        <v>43200</v>
      </c>
      <c r="M34" s="22">
        <v>44640</v>
      </c>
      <c r="N34" s="18">
        <v>43200</v>
      </c>
      <c r="O34" s="18">
        <v>44640</v>
      </c>
    </row>
    <row r="35" spans="2:15" x14ac:dyDescent="0.25">
      <c r="B35" s="203" t="s">
        <v>25</v>
      </c>
      <c r="C35" s="6" t="s">
        <v>20</v>
      </c>
      <c r="D35" s="5">
        <v>0.99892473118279568</v>
      </c>
      <c r="E35" s="5">
        <v>1</v>
      </c>
      <c r="F35" s="5">
        <f t="shared" ref="F35:O35" si="7">(F34-F33)/F34</f>
        <v>1</v>
      </c>
      <c r="G35" s="5">
        <f t="shared" si="7"/>
        <v>1</v>
      </c>
      <c r="H35" s="5">
        <f t="shared" si="7"/>
        <v>1</v>
      </c>
      <c r="I35" s="5">
        <f t="shared" si="7"/>
        <v>1</v>
      </c>
      <c r="J35" s="5">
        <f t="shared" si="7"/>
        <v>1</v>
      </c>
      <c r="K35" s="5">
        <f t="shared" si="7"/>
        <v>1</v>
      </c>
      <c r="L35" s="5">
        <f t="shared" si="7"/>
        <v>1</v>
      </c>
      <c r="M35" s="163">
        <f t="shared" si="7"/>
        <v>1</v>
      </c>
      <c r="N35" s="163">
        <f t="shared" si="7"/>
        <v>1</v>
      </c>
      <c r="O35" s="5">
        <f t="shared" si="7"/>
        <v>1</v>
      </c>
    </row>
    <row r="36" spans="2:15" ht="15" customHeight="1" x14ac:dyDescent="0.25">
      <c r="B36" s="202" t="s">
        <v>31</v>
      </c>
      <c r="C36" s="7" t="s">
        <v>17</v>
      </c>
      <c r="D36" s="145">
        <v>1</v>
      </c>
      <c r="E36" s="18"/>
      <c r="F36" s="18"/>
      <c r="G36" s="18"/>
      <c r="H36" s="18"/>
      <c r="I36" s="18"/>
      <c r="J36" s="15"/>
      <c r="K36" s="15"/>
      <c r="L36" s="15"/>
      <c r="M36" s="22"/>
      <c r="N36" s="18"/>
      <c r="O36" s="18"/>
    </row>
    <row r="37" spans="2:15" x14ac:dyDescent="0.25">
      <c r="B37" s="200" t="s">
        <v>27</v>
      </c>
      <c r="C37" s="7" t="s">
        <v>18</v>
      </c>
      <c r="D37" s="145">
        <v>48</v>
      </c>
      <c r="E37" s="18"/>
      <c r="F37" s="18"/>
      <c r="G37" s="18"/>
      <c r="H37" s="18"/>
      <c r="I37" s="18"/>
      <c r="J37" s="15"/>
      <c r="K37" s="15"/>
      <c r="L37" s="15"/>
      <c r="M37" s="22"/>
      <c r="N37" s="18"/>
      <c r="O37" s="18"/>
    </row>
    <row r="38" spans="2:15" x14ac:dyDescent="0.25">
      <c r="B38" s="200" t="s">
        <v>27</v>
      </c>
      <c r="C38" s="10" t="s">
        <v>19</v>
      </c>
      <c r="D38" s="145">
        <v>44640</v>
      </c>
      <c r="E38" s="18">
        <v>41760</v>
      </c>
      <c r="F38" s="18">
        <v>44640</v>
      </c>
      <c r="G38" s="18">
        <v>43200</v>
      </c>
      <c r="H38" s="18">
        <v>44640</v>
      </c>
      <c r="I38" s="18">
        <v>43200</v>
      </c>
      <c r="J38" s="18">
        <v>44640</v>
      </c>
      <c r="K38" s="18">
        <v>44640</v>
      </c>
      <c r="L38" s="18">
        <v>43200</v>
      </c>
      <c r="M38" s="22">
        <v>44640</v>
      </c>
      <c r="N38" s="18">
        <v>43200</v>
      </c>
      <c r="O38" s="18">
        <v>44640</v>
      </c>
    </row>
    <row r="39" spans="2:15" x14ac:dyDescent="0.25">
      <c r="B39" s="203" t="s">
        <v>27</v>
      </c>
      <c r="C39" s="6" t="s">
        <v>20</v>
      </c>
      <c r="D39" s="5">
        <v>0.99892473118279568</v>
      </c>
      <c r="E39" s="5">
        <v>1</v>
      </c>
      <c r="F39" s="5">
        <f t="shared" ref="F39:O39" si="8">(F38-F37)/F38</f>
        <v>1</v>
      </c>
      <c r="G39" s="5">
        <f t="shared" si="8"/>
        <v>1</v>
      </c>
      <c r="H39" s="5">
        <f t="shared" si="8"/>
        <v>1</v>
      </c>
      <c r="I39" s="5">
        <f t="shared" si="8"/>
        <v>1</v>
      </c>
      <c r="J39" s="5">
        <f t="shared" si="8"/>
        <v>1</v>
      </c>
      <c r="K39" s="5">
        <f t="shared" si="8"/>
        <v>1</v>
      </c>
      <c r="L39" s="5">
        <f t="shared" si="8"/>
        <v>1</v>
      </c>
      <c r="M39" s="163">
        <f t="shared" si="8"/>
        <v>1</v>
      </c>
      <c r="N39" s="163">
        <f t="shared" si="8"/>
        <v>1</v>
      </c>
      <c r="O39" s="5">
        <f t="shared" si="8"/>
        <v>1</v>
      </c>
    </row>
    <row r="40" spans="2:15" ht="15" customHeight="1" x14ac:dyDescent="0.25">
      <c r="B40" s="202" t="s">
        <v>32</v>
      </c>
      <c r="C40" s="7" t="s">
        <v>17</v>
      </c>
      <c r="D40" s="145">
        <v>2</v>
      </c>
      <c r="E40" s="18"/>
      <c r="F40" s="18"/>
      <c r="G40" s="18"/>
      <c r="H40" s="18"/>
      <c r="I40" s="18"/>
      <c r="J40" s="15"/>
      <c r="K40" s="15"/>
      <c r="L40" s="15"/>
      <c r="M40" s="22"/>
      <c r="N40" s="18"/>
      <c r="O40" s="18"/>
    </row>
    <row r="41" spans="2:15" x14ac:dyDescent="0.25">
      <c r="B41" s="200" t="s">
        <v>29</v>
      </c>
      <c r="C41" s="7" t="s">
        <v>18</v>
      </c>
      <c r="D41" s="145">
        <v>65</v>
      </c>
      <c r="E41" s="18"/>
      <c r="F41" s="18"/>
      <c r="G41" s="18"/>
      <c r="H41" s="18"/>
      <c r="I41" s="18"/>
      <c r="J41" s="15"/>
      <c r="K41" s="15"/>
      <c r="L41" s="15"/>
      <c r="M41" s="22"/>
      <c r="N41" s="18"/>
      <c r="O41" s="18"/>
    </row>
    <row r="42" spans="2:15" x14ac:dyDescent="0.25">
      <c r="B42" s="200" t="s">
        <v>29</v>
      </c>
      <c r="C42" s="10" t="s">
        <v>19</v>
      </c>
      <c r="D42" s="145">
        <v>44640</v>
      </c>
      <c r="E42" s="18">
        <v>41760</v>
      </c>
      <c r="F42" s="18">
        <v>44640</v>
      </c>
      <c r="G42" s="18">
        <v>43200</v>
      </c>
      <c r="H42" s="18">
        <v>44640</v>
      </c>
      <c r="I42" s="18">
        <v>43200</v>
      </c>
      <c r="J42" s="18">
        <v>44640</v>
      </c>
      <c r="K42" s="18">
        <v>44640</v>
      </c>
      <c r="L42" s="18">
        <v>43200</v>
      </c>
      <c r="M42" s="22">
        <v>44640</v>
      </c>
      <c r="N42" s="18">
        <v>43200</v>
      </c>
      <c r="O42" s="18">
        <v>44640</v>
      </c>
    </row>
    <row r="43" spans="2:15" x14ac:dyDescent="0.25">
      <c r="B43" s="203" t="s">
        <v>29</v>
      </c>
      <c r="C43" s="6" t="s">
        <v>20</v>
      </c>
      <c r="D43" s="5">
        <v>0.9985439068100358</v>
      </c>
      <c r="E43" s="5">
        <v>1</v>
      </c>
      <c r="F43" s="5">
        <f t="shared" ref="F43:O43" si="9">(F42-F41)/F42</f>
        <v>1</v>
      </c>
      <c r="G43" s="5">
        <f t="shared" si="9"/>
        <v>1</v>
      </c>
      <c r="H43" s="5">
        <f t="shared" si="9"/>
        <v>1</v>
      </c>
      <c r="I43" s="5">
        <f t="shared" si="9"/>
        <v>1</v>
      </c>
      <c r="J43" s="5">
        <f t="shared" si="9"/>
        <v>1</v>
      </c>
      <c r="K43" s="5">
        <f t="shared" si="9"/>
        <v>1</v>
      </c>
      <c r="L43" s="5">
        <f t="shared" si="9"/>
        <v>1</v>
      </c>
      <c r="M43" s="163">
        <f t="shared" si="9"/>
        <v>1</v>
      </c>
      <c r="N43" s="163">
        <f t="shared" si="9"/>
        <v>1</v>
      </c>
      <c r="O43" s="5">
        <f t="shared" si="9"/>
        <v>1</v>
      </c>
    </row>
    <row r="44" spans="2:15" ht="15" customHeight="1" x14ac:dyDescent="0.25">
      <c r="B44" s="202" t="s">
        <v>33</v>
      </c>
      <c r="C44" s="7" t="s">
        <v>17</v>
      </c>
      <c r="D44" s="145">
        <v>0</v>
      </c>
      <c r="E44" s="18"/>
      <c r="F44" s="18"/>
      <c r="G44" s="18"/>
      <c r="H44" s="18"/>
      <c r="I44" s="18"/>
      <c r="J44" s="15"/>
      <c r="K44" s="15"/>
      <c r="L44" s="15"/>
      <c r="M44" s="22"/>
      <c r="N44" s="18"/>
      <c r="O44" s="18"/>
    </row>
    <row r="45" spans="2:15" ht="15" customHeight="1" x14ac:dyDescent="0.25">
      <c r="B45" s="200" t="s">
        <v>33</v>
      </c>
      <c r="C45" s="7" t="s">
        <v>18</v>
      </c>
      <c r="D45" s="145">
        <v>0</v>
      </c>
      <c r="E45" s="18"/>
      <c r="F45" s="18"/>
      <c r="G45" s="18"/>
      <c r="H45" s="18"/>
      <c r="I45" s="18"/>
      <c r="J45" s="15"/>
      <c r="K45" s="15"/>
      <c r="L45" s="15"/>
      <c r="M45" s="22"/>
      <c r="N45" s="18"/>
      <c r="O45" s="18"/>
    </row>
    <row r="46" spans="2:15" ht="15" customHeight="1" x14ac:dyDescent="0.25">
      <c r="B46" s="200" t="s">
        <v>33</v>
      </c>
      <c r="C46" s="10" t="s">
        <v>19</v>
      </c>
      <c r="D46" s="145">
        <v>44640</v>
      </c>
      <c r="E46" s="18">
        <v>41760</v>
      </c>
      <c r="F46" s="18">
        <v>44640</v>
      </c>
      <c r="G46" s="18">
        <v>43200</v>
      </c>
      <c r="H46" s="18">
        <v>44640</v>
      </c>
      <c r="I46" s="18">
        <v>43200</v>
      </c>
      <c r="J46" s="18">
        <v>44640</v>
      </c>
      <c r="K46" s="18">
        <v>44640</v>
      </c>
      <c r="L46" s="18">
        <v>43200</v>
      </c>
      <c r="M46" s="22">
        <v>44640</v>
      </c>
      <c r="N46" s="18">
        <v>43200</v>
      </c>
      <c r="O46" s="18">
        <v>44640</v>
      </c>
    </row>
    <row r="47" spans="2:15" ht="15" customHeight="1" x14ac:dyDescent="0.25">
      <c r="B47" s="203" t="s">
        <v>33</v>
      </c>
      <c r="C47" s="6" t="s">
        <v>20</v>
      </c>
      <c r="D47" s="5">
        <v>1</v>
      </c>
      <c r="E47" s="5">
        <v>1</v>
      </c>
      <c r="F47" s="5">
        <f t="shared" ref="F47:O47" si="10">(F46-F45)/F46</f>
        <v>1</v>
      </c>
      <c r="G47" s="5">
        <f t="shared" si="10"/>
        <v>1</v>
      </c>
      <c r="H47" s="5">
        <f t="shared" si="10"/>
        <v>1</v>
      </c>
      <c r="I47" s="5">
        <f t="shared" si="10"/>
        <v>1</v>
      </c>
      <c r="J47" s="5">
        <f t="shared" si="10"/>
        <v>1</v>
      </c>
      <c r="K47" s="5">
        <f t="shared" si="10"/>
        <v>1</v>
      </c>
      <c r="L47" s="5">
        <f t="shared" si="10"/>
        <v>1</v>
      </c>
      <c r="M47" s="163">
        <f t="shared" si="10"/>
        <v>1</v>
      </c>
      <c r="N47" s="163">
        <f t="shared" si="10"/>
        <v>1</v>
      </c>
      <c r="O47" s="5">
        <f t="shared" si="10"/>
        <v>1</v>
      </c>
    </row>
    <row r="48" spans="2:15" ht="15" customHeight="1" x14ac:dyDescent="0.25">
      <c r="B48" s="202" t="s">
        <v>34</v>
      </c>
      <c r="C48" s="7" t="s">
        <v>17</v>
      </c>
      <c r="D48" s="145">
        <v>0</v>
      </c>
      <c r="E48" s="18"/>
      <c r="F48" s="18"/>
      <c r="G48" s="18"/>
      <c r="H48" s="18"/>
      <c r="I48" s="18"/>
      <c r="J48" s="15"/>
      <c r="K48" s="15"/>
      <c r="L48" s="15"/>
      <c r="M48" s="22"/>
      <c r="N48" s="18"/>
      <c r="O48" s="18"/>
    </row>
    <row r="49" spans="2:15" ht="15" customHeight="1" x14ac:dyDescent="0.25">
      <c r="B49" s="200" t="s">
        <v>34</v>
      </c>
      <c r="C49" s="7" t="s">
        <v>18</v>
      </c>
      <c r="D49" s="145">
        <v>0</v>
      </c>
      <c r="E49" s="18"/>
      <c r="F49" s="18"/>
      <c r="G49" s="18"/>
      <c r="H49" s="18"/>
      <c r="I49" s="18"/>
      <c r="J49" s="15"/>
      <c r="K49" s="15"/>
      <c r="L49" s="15"/>
      <c r="M49" s="22"/>
      <c r="N49" s="18"/>
      <c r="O49" s="18"/>
    </row>
    <row r="50" spans="2:15" ht="15" customHeight="1" x14ac:dyDescent="0.25">
      <c r="B50" s="200" t="s">
        <v>34</v>
      </c>
      <c r="C50" s="10" t="s">
        <v>19</v>
      </c>
      <c r="D50" s="145">
        <v>44640</v>
      </c>
      <c r="E50" s="18">
        <v>41760</v>
      </c>
      <c r="F50" s="18">
        <v>44640</v>
      </c>
      <c r="G50" s="18">
        <v>43200</v>
      </c>
      <c r="H50" s="18">
        <v>44640</v>
      </c>
      <c r="I50" s="18">
        <v>43200</v>
      </c>
      <c r="J50" s="18">
        <v>44640</v>
      </c>
      <c r="K50" s="18">
        <v>44640</v>
      </c>
      <c r="L50" s="18">
        <v>43200</v>
      </c>
      <c r="M50" s="22">
        <v>44640</v>
      </c>
      <c r="N50" s="18">
        <v>43200</v>
      </c>
      <c r="O50" s="18">
        <v>44640</v>
      </c>
    </row>
    <row r="51" spans="2:15" ht="15.75" customHeight="1" thickBot="1" x14ac:dyDescent="0.3">
      <c r="B51" s="201" t="s">
        <v>34</v>
      </c>
      <c r="C51" s="6" t="s">
        <v>20</v>
      </c>
      <c r="D51" s="5">
        <v>1</v>
      </c>
      <c r="E51" s="5">
        <v>1</v>
      </c>
      <c r="F51" s="5">
        <f t="shared" ref="F51:O51" si="11">(F50-F49)/F50</f>
        <v>1</v>
      </c>
      <c r="G51" s="5">
        <f t="shared" si="11"/>
        <v>1</v>
      </c>
      <c r="H51" s="5">
        <f t="shared" si="11"/>
        <v>1</v>
      </c>
      <c r="I51" s="5">
        <f t="shared" si="11"/>
        <v>1</v>
      </c>
      <c r="J51" s="5">
        <f t="shared" si="11"/>
        <v>1</v>
      </c>
      <c r="K51" s="5">
        <f t="shared" si="11"/>
        <v>1</v>
      </c>
      <c r="L51" s="5">
        <f t="shared" si="11"/>
        <v>1</v>
      </c>
      <c r="M51" s="163">
        <f t="shared" si="11"/>
        <v>1</v>
      </c>
      <c r="N51" s="163">
        <f t="shared" si="11"/>
        <v>1</v>
      </c>
      <c r="O51" s="5">
        <f t="shared" si="11"/>
        <v>1</v>
      </c>
    </row>
    <row r="52" spans="2:15" ht="15" customHeight="1" x14ac:dyDescent="0.25">
      <c r="B52" s="199" t="s">
        <v>35</v>
      </c>
      <c r="C52" s="7" t="s">
        <v>17</v>
      </c>
      <c r="D52" s="145">
        <v>1</v>
      </c>
      <c r="E52" s="18"/>
      <c r="F52" s="18"/>
      <c r="G52" s="18"/>
      <c r="H52" s="18"/>
      <c r="I52" s="18"/>
      <c r="J52" s="15"/>
      <c r="K52" s="15"/>
      <c r="L52" s="15"/>
      <c r="M52" s="22"/>
      <c r="N52" s="18"/>
      <c r="O52" s="18"/>
    </row>
    <row r="53" spans="2:15" ht="15" customHeight="1" x14ac:dyDescent="0.25">
      <c r="B53" s="200" t="s">
        <v>35</v>
      </c>
      <c r="C53" s="7" t="s">
        <v>18</v>
      </c>
      <c r="D53" s="145">
        <v>60</v>
      </c>
      <c r="E53" s="18"/>
      <c r="F53" s="18"/>
      <c r="G53" s="18"/>
      <c r="H53" s="18"/>
      <c r="I53" s="18"/>
      <c r="J53" s="15"/>
      <c r="K53" s="15"/>
      <c r="L53" s="15"/>
      <c r="M53" s="22"/>
      <c r="N53" s="18"/>
      <c r="O53" s="18"/>
    </row>
    <row r="54" spans="2:15" ht="15" customHeight="1" x14ac:dyDescent="0.25">
      <c r="B54" s="200" t="s">
        <v>35</v>
      </c>
      <c r="C54" s="10" t="s">
        <v>19</v>
      </c>
      <c r="D54" s="145">
        <v>44640</v>
      </c>
      <c r="E54" s="18">
        <v>41760</v>
      </c>
      <c r="F54" s="18">
        <v>44640</v>
      </c>
      <c r="G54" s="18">
        <v>43200</v>
      </c>
      <c r="H54" s="18">
        <v>44640</v>
      </c>
      <c r="I54" s="18">
        <v>43200</v>
      </c>
      <c r="J54" s="18">
        <v>44640</v>
      </c>
      <c r="K54" s="18">
        <v>44640</v>
      </c>
      <c r="L54" s="18">
        <v>43200</v>
      </c>
      <c r="M54" s="22">
        <v>44640</v>
      </c>
      <c r="N54" s="18">
        <v>43200</v>
      </c>
      <c r="O54" s="18">
        <v>44640</v>
      </c>
    </row>
    <row r="55" spans="2:15" ht="15.75" customHeight="1" thickBot="1" x14ac:dyDescent="0.3">
      <c r="B55" s="201" t="s">
        <v>35</v>
      </c>
      <c r="C55" s="6" t="s">
        <v>20</v>
      </c>
      <c r="D55" s="5">
        <v>0.99865591397849462</v>
      </c>
      <c r="E55" s="5">
        <v>1</v>
      </c>
      <c r="F55" s="5">
        <f t="shared" ref="F55:O55" si="12">(F54-F53)/F54</f>
        <v>1</v>
      </c>
      <c r="G55" s="5">
        <f t="shared" si="12"/>
        <v>1</v>
      </c>
      <c r="H55" s="5">
        <f t="shared" si="12"/>
        <v>1</v>
      </c>
      <c r="I55" s="5">
        <f t="shared" si="12"/>
        <v>1</v>
      </c>
      <c r="J55" s="5">
        <f t="shared" si="12"/>
        <v>1</v>
      </c>
      <c r="K55" s="5">
        <f t="shared" si="12"/>
        <v>1</v>
      </c>
      <c r="L55" s="5">
        <f t="shared" si="12"/>
        <v>1</v>
      </c>
      <c r="M55" s="163">
        <f t="shared" si="12"/>
        <v>1</v>
      </c>
      <c r="N55" s="163">
        <f t="shared" si="12"/>
        <v>1</v>
      </c>
      <c r="O55" s="5">
        <f t="shared" si="12"/>
        <v>1</v>
      </c>
    </row>
    <row r="56" spans="2:15" x14ac:dyDescent="0.25">
      <c r="B56" s="199" t="s">
        <v>36</v>
      </c>
      <c r="C56" s="7" t="s">
        <v>17</v>
      </c>
      <c r="D56" s="145">
        <v>0</v>
      </c>
      <c r="E56" s="18"/>
      <c r="F56" s="18"/>
      <c r="G56" s="18"/>
      <c r="H56" s="18"/>
      <c r="I56" s="18"/>
      <c r="J56" s="15"/>
      <c r="K56" s="15"/>
      <c r="L56" s="15"/>
      <c r="M56" s="22"/>
      <c r="N56" s="18"/>
      <c r="O56" s="18"/>
    </row>
    <row r="57" spans="2:15" x14ac:dyDescent="0.25">
      <c r="B57" s="200" t="s">
        <v>36</v>
      </c>
      <c r="C57" s="7" t="s">
        <v>18</v>
      </c>
      <c r="D57" s="145">
        <v>0</v>
      </c>
      <c r="E57" s="18"/>
      <c r="F57" s="18"/>
      <c r="G57" s="18"/>
      <c r="H57" s="18"/>
      <c r="I57" s="18"/>
      <c r="J57" s="15"/>
      <c r="K57" s="15"/>
      <c r="L57" s="15"/>
      <c r="M57" s="22"/>
      <c r="N57" s="18"/>
      <c r="O57" s="18"/>
    </row>
    <row r="58" spans="2:15" x14ac:dyDescent="0.25">
      <c r="B58" s="200" t="s">
        <v>36</v>
      </c>
      <c r="C58" s="10" t="s">
        <v>19</v>
      </c>
      <c r="D58" s="145">
        <v>44640</v>
      </c>
      <c r="E58" s="18">
        <v>41760</v>
      </c>
      <c r="F58" s="18">
        <v>44640</v>
      </c>
      <c r="G58" s="18">
        <v>43200</v>
      </c>
      <c r="H58" s="18">
        <v>44640</v>
      </c>
      <c r="I58" s="18">
        <v>43200</v>
      </c>
      <c r="J58" s="18">
        <v>44640</v>
      </c>
      <c r="K58" s="18">
        <v>44640</v>
      </c>
      <c r="L58" s="18">
        <v>43200</v>
      </c>
      <c r="M58" s="22">
        <v>44640</v>
      </c>
      <c r="N58" s="18">
        <v>43200</v>
      </c>
      <c r="O58" s="18">
        <v>44640</v>
      </c>
    </row>
    <row r="59" spans="2:15" ht="15.75" thickBot="1" x14ac:dyDescent="0.3">
      <c r="B59" s="201" t="s">
        <v>36</v>
      </c>
      <c r="C59" s="6" t="s">
        <v>20</v>
      </c>
      <c r="D59" s="5">
        <v>1</v>
      </c>
      <c r="E59" s="5">
        <v>1</v>
      </c>
      <c r="F59" s="5">
        <f t="shared" ref="F59:O59" si="13">(F58-F57)/F58</f>
        <v>1</v>
      </c>
      <c r="G59" s="5">
        <f t="shared" si="13"/>
        <v>1</v>
      </c>
      <c r="H59" s="5">
        <f t="shared" si="13"/>
        <v>1</v>
      </c>
      <c r="I59" s="5">
        <f t="shared" si="13"/>
        <v>1</v>
      </c>
      <c r="J59" s="5">
        <f t="shared" si="13"/>
        <v>1</v>
      </c>
      <c r="K59" s="5">
        <f t="shared" si="13"/>
        <v>1</v>
      </c>
      <c r="L59" s="5">
        <f t="shared" si="13"/>
        <v>1</v>
      </c>
      <c r="M59" s="163">
        <f t="shared" si="13"/>
        <v>1</v>
      </c>
      <c r="N59" s="163">
        <f t="shared" si="13"/>
        <v>1</v>
      </c>
      <c r="O59" s="5">
        <f t="shared" si="13"/>
        <v>1</v>
      </c>
    </row>
    <row r="60" spans="2:15" ht="15" customHeight="1" x14ac:dyDescent="0.25">
      <c r="B60" s="199" t="s">
        <v>37</v>
      </c>
      <c r="C60" s="7" t="s">
        <v>17</v>
      </c>
      <c r="D60" s="145">
        <v>0</v>
      </c>
      <c r="E60" s="18"/>
      <c r="F60" s="18"/>
      <c r="G60" s="18"/>
      <c r="H60" s="18"/>
      <c r="I60" s="18"/>
      <c r="J60" s="15"/>
      <c r="K60" s="15"/>
      <c r="L60" s="15"/>
      <c r="M60" s="22"/>
      <c r="N60" s="18"/>
      <c r="O60" s="18"/>
    </row>
    <row r="61" spans="2:15" x14ac:dyDescent="0.25">
      <c r="B61" s="200"/>
      <c r="C61" s="7" t="s">
        <v>18</v>
      </c>
      <c r="D61" s="145">
        <v>0</v>
      </c>
      <c r="E61" s="18"/>
      <c r="F61" s="18"/>
      <c r="G61" s="18"/>
      <c r="H61" s="18"/>
      <c r="I61" s="18"/>
      <c r="J61" s="15"/>
      <c r="K61" s="15"/>
      <c r="L61" s="15"/>
      <c r="M61" s="22"/>
      <c r="N61" s="18"/>
      <c r="O61" s="18"/>
    </row>
    <row r="62" spans="2:15" x14ac:dyDescent="0.25">
      <c r="B62" s="200"/>
      <c r="C62" s="10" t="s">
        <v>19</v>
      </c>
      <c r="D62" s="145">
        <v>44640</v>
      </c>
      <c r="E62" s="18">
        <v>41760</v>
      </c>
      <c r="F62" s="18">
        <v>44640</v>
      </c>
      <c r="G62" s="18">
        <v>43200</v>
      </c>
      <c r="H62" s="18">
        <v>44640</v>
      </c>
      <c r="I62" s="18">
        <v>43200</v>
      </c>
      <c r="J62" s="18">
        <v>44640</v>
      </c>
      <c r="K62" s="18">
        <v>44640</v>
      </c>
      <c r="L62" s="18">
        <v>43200</v>
      </c>
      <c r="M62" s="22">
        <v>44640</v>
      </c>
      <c r="N62" s="18">
        <v>43200</v>
      </c>
      <c r="O62" s="18">
        <v>44640</v>
      </c>
    </row>
    <row r="63" spans="2:15" ht="15.75" thickBot="1" x14ac:dyDescent="0.3">
      <c r="B63" s="201"/>
      <c r="C63" s="6" t="s">
        <v>20</v>
      </c>
      <c r="D63" s="5">
        <v>1</v>
      </c>
      <c r="E63" s="5">
        <v>1</v>
      </c>
      <c r="F63" s="5">
        <f t="shared" ref="F63:L63" si="14">(F62-F61)/F62</f>
        <v>1</v>
      </c>
      <c r="G63" s="5">
        <f t="shared" si="14"/>
        <v>1</v>
      </c>
      <c r="H63" s="5">
        <f t="shared" si="14"/>
        <v>1</v>
      </c>
      <c r="I63" s="5">
        <f t="shared" si="14"/>
        <v>1</v>
      </c>
      <c r="J63" s="5">
        <f t="shared" si="14"/>
        <v>1</v>
      </c>
      <c r="K63" s="5">
        <f t="shared" si="14"/>
        <v>1</v>
      </c>
      <c r="L63" s="5">
        <f t="shared" si="14"/>
        <v>1</v>
      </c>
      <c r="M63" s="163">
        <f>(M62-M61)/M62</f>
        <v>1</v>
      </c>
      <c r="N63" s="163">
        <f>(N62-N61)/N62</f>
        <v>1</v>
      </c>
      <c r="O63" s="5">
        <f>(O62-O61)/O62</f>
        <v>1</v>
      </c>
    </row>
    <row r="64" spans="2:15" ht="15" customHeight="1" x14ac:dyDescent="0.25">
      <c r="B64" s="199" t="s">
        <v>38</v>
      </c>
      <c r="C64" s="7" t="s">
        <v>17</v>
      </c>
      <c r="D64" s="145">
        <v>1</v>
      </c>
      <c r="E64" s="18"/>
      <c r="F64" s="18"/>
      <c r="G64" s="18"/>
      <c r="H64" s="18"/>
      <c r="I64" s="18"/>
      <c r="J64" s="15"/>
      <c r="K64" s="15"/>
      <c r="L64" s="15"/>
      <c r="M64" s="22"/>
      <c r="N64" s="18"/>
      <c r="O64" s="18"/>
    </row>
    <row r="65" spans="2:15" x14ac:dyDescent="0.25">
      <c r="B65" s="200"/>
      <c r="C65" s="7" t="s">
        <v>18</v>
      </c>
      <c r="D65" s="145">
        <v>7</v>
      </c>
      <c r="E65" s="18"/>
      <c r="F65" s="18"/>
      <c r="G65" s="18"/>
      <c r="H65" s="18"/>
      <c r="I65" s="18"/>
      <c r="J65" s="15"/>
      <c r="K65" s="15"/>
      <c r="L65" s="15"/>
      <c r="M65" s="22"/>
      <c r="N65" s="18"/>
      <c r="O65" s="18"/>
    </row>
    <row r="66" spans="2:15" x14ac:dyDescent="0.25">
      <c r="B66" s="200"/>
      <c r="C66" s="10" t="s">
        <v>19</v>
      </c>
      <c r="D66" s="145">
        <v>44640</v>
      </c>
      <c r="E66" s="18">
        <v>41760</v>
      </c>
      <c r="F66" s="18">
        <v>44640</v>
      </c>
      <c r="G66" s="18">
        <v>43200</v>
      </c>
      <c r="H66" s="18">
        <v>44640</v>
      </c>
      <c r="I66" s="18">
        <v>43200</v>
      </c>
      <c r="J66" s="18">
        <v>44640</v>
      </c>
      <c r="K66" s="18">
        <v>44640</v>
      </c>
      <c r="L66" s="18">
        <v>43200</v>
      </c>
      <c r="M66" s="22">
        <v>44640</v>
      </c>
      <c r="N66" s="18">
        <v>43200</v>
      </c>
      <c r="O66" s="18">
        <v>44640</v>
      </c>
    </row>
    <row r="67" spans="2:15" ht="15.75" thickBot="1" x14ac:dyDescent="0.3">
      <c r="B67" s="201"/>
      <c r="C67" s="6" t="s">
        <v>20</v>
      </c>
      <c r="D67" s="5">
        <v>0.99984318996415766</v>
      </c>
      <c r="E67" s="5">
        <v>1</v>
      </c>
      <c r="F67" s="5">
        <f t="shared" ref="F67:O67" si="15">(F66-F65)/F66</f>
        <v>1</v>
      </c>
      <c r="G67" s="5">
        <f t="shared" si="15"/>
        <v>1</v>
      </c>
      <c r="H67" s="5">
        <f t="shared" si="15"/>
        <v>1</v>
      </c>
      <c r="I67" s="5">
        <f t="shared" si="15"/>
        <v>1</v>
      </c>
      <c r="J67" s="5">
        <f t="shared" si="15"/>
        <v>1</v>
      </c>
      <c r="K67" s="5">
        <f t="shared" si="15"/>
        <v>1</v>
      </c>
      <c r="L67" s="5">
        <f t="shared" si="15"/>
        <v>1</v>
      </c>
      <c r="M67" s="163">
        <f t="shared" si="15"/>
        <v>1</v>
      </c>
      <c r="N67" s="163">
        <f>(N66-N65)/N66</f>
        <v>1</v>
      </c>
      <c r="O67" s="5">
        <f t="shared" si="15"/>
        <v>1</v>
      </c>
    </row>
    <row r="68" spans="2:15" x14ac:dyDescent="0.25">
      <c r="B68" s="199" t="s">
        <v>39</v>
      </c>
      <c r="C68" s="7" t="s">
        <v>17</v>
      </c>
      <c r="D68" s="145">
        <v>0</v>
      </c>
      <c r="E68" s="18"/>
      <c r="F68" s="18"/>
      <c r="G68" s="18"/>
      <c r="H68" s="18"/>
      <c r="I68" s="18"/>
      <c r="J68" s="15"/>
      <c r="K68" s="15"/>
      <c r="L68" s="15"/>
      <c r="M68" s="22"/>
      <c r="N68" s="18"/>
      <c r="O68" s="18"/>
    </row>
    <row r="69" spans="2:15" x14ac:dyDescent="0.25">
      <c r="B69" s="200"/>
      <c r="C69" s="7" t="s">
        <v>18</v>
      </c>
      <c r="D69" s="145">
        <v>0</v>
      </c>
      <c r="E69" s="18"/>
      <c r="F69" s="18"/>
      <c r="G69" s="18"/>
      <c r="H69" s="18"/>
      <c r="I69" s="18"/>
      <c r="J69" s="15"/>
      <c r="K69" s="15"/>
      <c r="L69" s="15"/>
      <c r="M69" s="22"/>
      <c r="N69" s="18"/>
      <c r="O69" s="18"/>
    </row>
    <row r="70" spans="2:15" x14ac:dyDescent="0.25">
      <c r="B70" s="200"/>
      <c r="C70" s="10" t="s">
        <v>19</v>
      </c>
      <c r="D70" s="145">
        <v>44640</v>
      </c>
      <c r="E70" s="18">
        <v>41760</v>
      </c>
      <c r="F70" s="18">
        <v>44640</v>
      </c>
      <c r="G70" s="18">
        <v>43200</v>
      </c>
      <c r="H70" s="18">
        <v>44640</v>
      </c>
      <c r="I70" s="18">
        <v>43200</v>
      </c>
      <c r="J70" s="18">
        <v>44640</v>
      </c>
      <c r="K70" s="18">
        <v>44640</v>
      </c>
      <c r="L70" s="18">
        <v>43200</v>
      </c>
      <c r="M70" s="22">
        <v>44640</v>
      </c>
      <c r="N70" s="18">
        <v>43200</v>
      </c>
      <c r="O70" s="18">
        <v>44640</v>
      </c>
    </row>
    <row r="71" spans="2:15" ht="15.75" thickBot="1" x14ac:dyDescent="0.3">
      <c r="B71" s="201"/>
      <c r="C71" s="6" t="s">
        <v>20</v>
      </c>
      <c r="D71" s="5">
        <v>1</v>
      </c>
      <c r="E71" s="5">
        <v>1</v>
      </c>
      <c r="F71" s="5">
        <f t="shared" ref="F71:O71" si="16">(F70-F69)/F70</f>
        <v>1</v>
      </c>
      <c r="G71" s="5">
        <f t="shared" si="16"/>
        <v>1</v>
      </c>
      <c r="H71" s="5">
        <f t="shared" si="16"/>
        <v>1</v>
      </c>
      <c r="I71" s="5">
        <f t="shared" si="16"/>
        <v>1</v>
      </c>
      <c r="J71" s="5">
        <f t="shared" si="16"/>
        <v>1</v>
      </c>
      <c r="K71" s="5">
        <f t="shared" si="16"/>
        <v>1</v>
      </c>
      <c r="L71" s="5">
        <f t="shared" si="16"/>
        <v>1</v>
      </c>
      <c r="M71" s="163">
        <f t="shared" si="16"/>
        <v>1</v>
      </c>
      <c r="N71" s="163">
        <f>(N70-N69)/N70</f>
        <v>1</v>
      </c>
      <c r="O71" s="5">
        <f t="shared" si="16"/>
        <v>1</v>
      </c>
    </row>
    <row r="72" spans="2:15" x14ac:dyDescent="0.25">
      <c r="B72" s="199" t="s">
        <v>40</v>
      </c>
      <c r="C72" s="7" t="s">
        <v>17</v>
      </c>
      <c r="D72" s="145">
        <v>0</v>
      </c>
      <c r="E72" s="18"/>
      <c r="F72" s="18"/>
      <c r="G72" s="18"/>
      <c r="H72" s="18"/>
      <c r="I72" s="18"/>
      <c r="J72" s="15"/>
      <c r="K72" s="15"/>
      <c r="L72" s="15"/>
      <c r="M72" s="22"/>
      <c r="N72" s="18"/>
      <c r="O72" s="18"/>
    </row>
    <row r="73" spans="2:15" x14ac:dyDescent="0.25">
      <c r="B73" s="200"/>
      <c r="C73" s="7" t="s">
        <v>18</v>
      </c>
      <c r="D73" s="145">
        <v>0</v>
      </c>
      <c r="E73" s="18"/>
      <c r="F73" s="18"/>
      <c r="G73" s="18"/>
      <c r="H73" s="18"/>
      <c r="I73" s="18"/>
      <c r="J73" s="15"/>
      <c r="K73" s="15"/>
      <c r="L73" s="15"/>
      <c r="M73" s="22"/>
      <c r="N73" s="18"/>
      <c r="O73" s="18"/>
    </row>
    <row r="74" spans="2:15" x14ac:dyDescent="0.25">
      <c r="B74" s="200"/>
      <c r="C74" s="10" t="s">
        <v>19</v>
      </c>
      <c r="D74" s="145">
        <v>44640</v>
      </c>
      <c r="E74" s="18">
        <v>41760</v>
      </c>
      <c r="F74" s="18">
        <v>44640</v>
      </c>
      <c r="G74" s="18">
        <v>43200</v>
      </c>
      <c r="H74" s="18">
        <v>44640</v>
      </c>
      <c r="I74" s="18">
        <v>43200</v>
      </c>
      <c r="J74" s="18">
        <v>44640</v>
      </c>
      <c r="K74" s="18">
        <v>44640</v>
      </c>
      <c r="L74" s="18">
        <v>43200</v>
      </c>
      <c r="M74" s="22">
        <v>44640</v>
      </c>
      <c r="N74" s="18">
        <v>43200</v>
      </c>
      <c r="O74" s="18">
        <v>44640</v>
      </c>
    </row>
    <row r="75" spans="2:15" ht="15.75" thickBot="1" x14ac:dyDescent="0.3">
      <c r="B75" s="201"/>
      <c r="C75" s="6" t="s">
        <v>20</v>
      </c>
      <c r="D75" s="5">
        <v>1</v>
      </c>
      <c r="E75" s="5">
        <v>1</v>
      </c>
      <c r="F75" s="5">
        <f t="shared" ref="F75:M75" si="17">(F74-F73)/F74</f>
        <v>1</v>
      </c>
      <c r="G75" s="5">
        <f t="shared" si="17"/>
        <v>1</v>
      </c>
      <c r="H75" s="5">
        <f t="shared" si="17"/>
        <v>1</v>
      </c>
      <c r="I75" s="5">
        <f t="shared" si="17"/>
        <v>1</v>
      </c>
      <c r="J75" s="5">
        <f t="shared" si="17"/>
        <v>1</v>
      </c>
      <c r="K75" s="5">
        <f t="shared" si="17"/>
        <v>1</v>
      </c>
      <c r="L75" s="5">
        <f t="shared" si="17"/>
        <v>1</v>
      </c>
      <c r="M75" s="163">
        <f t="shared" si="17"/>
        <v>1</v>
      </c>
      <c r="N75" s="163">
        <f>(N74-N73)/N74</f>
        <v>1</v>
      </c>
      <c r="O75" s="5">
        <f>(O74-O73)/O74</f>
        <v>1</v>
      </c>
    </row>
    <row r="76" spans="2:15" x14ac:dyDescent="0.25">
      <c r="B76" s="199" t="s">
        <v>41</v>
      </c>
      <c r="C76" s="7" t="s">
        <v>17</v>
      </c>
      <c r="D76" s="145">
        <v>2</v>
      </c>
      <c r="E76" s="18"/>
      <c r="F76" s="18"/>
      <c r="G76" s="18"/>
      <c r="H76" s="18"/>
      <c r="I76" s="18"/>
      <c r="J76" s="15"/>
      <c r="K76" s="15"/>
      <c r="L76" s="15"/>
      <c r="M76" s="22"/>
      <c r="N76" s="18"/>
      <c r="O76" s="18"/>
    </row>
    <row r="77" spans="2:15" ht="15" customHeight="1" x14ac:dyDescent="0.25">
      <c r="B77" s="200" t="s">
        <v>42</v>
      </c>
      <c r="C77" s="7" t="s">
        <v>18</v>
      </c>
      <c r="D77" s="145">
        <v>4</v>
      </c>
      <c r="E77" s="18"/>
      <c r="F77" s="18"/>
      <c r="G77" s="18"/>
      <c r="H77" s="18"/>
      <c r="I77" s="18"/>
      <c r="J77" s="15"/>
      <c r="K77" s="15"/>
      <c r="L77" s="15"/>
      <c r="M77" s="22"/>
      <c r="N77" s="18"/>
      <c r="O77" s="18"/>
    </row>
    <row r="78" spans="2:15" ht="15" customHeight="1" x14ac:dyDescent="0.25">
      <c r="B78" s="200" t="s">
        <v>42</v>
      </c>
      <c r="C78" s="10" t="s">
        <v>19</v>
      </c>
      <c r="D78" s="145">
        <v>44640</v>
      </c>
      <c r="E78" s="18">
        <v>41760</v>
      </c>
      <c r="F78" s="18">
        <v>44640</v>
      </c>
      <c r="G78" s="18">
        <v>43200</v>
      </c>
      <c r="H78" s="18">
        <v>44640</v>
      </c>
      <c r="I78" s="18">
        <v>43200</v>
      </c>
      <c r="J78" s="18">
        <v>44640</v>
      </c>
      <c r="K78" s="18">
        <v>44640</v>
      </c>
      <c r="L78" s="18">
        <v>43200</v>
      </c>
      <c r="M78" s="22">
        <v>44640</v>
      </c>
      <c r="N78" s="18">
        <v>43200</v>
      </c>
      <c r="O78" s="18">
        <v>44640</v>
      </c>
    </row>
    <row r="79" spans="2:15" ht="15.75" customHeight="1" thickBot="1" x14ac:dyDescent="0.3">
      <c r="B79" s="201" t="s">
        <v>42</v>
      </c>
      <c r="C79" s="6" t="s">
        <v>20</v>
      </c>
      <c r="D79" s="5">
        <v>0.99991039426523298</v>
      </c>
      <c r="E79" s="5">
        <v>1</v>
      </c>
      <c r="F79" s="5">
        <f t="shared" ref="F79:M79" si="18">(F78-F77)/F78</f>
        <v>1</v>
      </c>
      <c r="G79" s="5">
        <f t="shared" si="18"/>
        <v>1</v>
      </c>
      <c r="H79" s="5">
        <f t="shared" si="18"/>
        <v>1</v>
      </c>
      <c r="I79" s="5">
        <f t="shared" si="18"/>
        <v>1</v>
      </c>
      <c r="J79" s="5">
        <f t="shared" si="18"/>
        <v>1</v>
      </c>
      <c r="K79" s="5">
        <f t="shared" si="18"/>
        <v>1</v>
      </c>
      <c r="L79" s="5">
        <f t="shared" si="18"/>
        <v>1</v>
      </c>
      <c r="M79" s="163">
        <f t="shared" si="18"/>
        <v>1</v>
      </c>
      <c r="N79" s="163">
        <f>(N78-N77)/N78</f>
        <v>1</v>
      </c>
      <c r="O79" s="5">
        <f>(O78-O77)/O78</f>
        <v>1</v>
      </c>
    </row>
    <row r="80" spans="2:15" x14ac:dyDescent="0.25">
      <c r="B80" s="199" t="s">
        <v>43</v>
      </c>
      <c r="C80" s="7" t="s">
        <v>17</v>
      </c>
      <c r="D80" s="145">
        <v>0</v>
      </c>
      <c r="E80" s="18"/>
      <c r="F80" s="18"/>
      <c r="G80" s="18"/>
      <c r="H80" s="18"/>
      <c r="I80" s="18"/>
      <c r="J80" s="15"/>
      <c r="K80" s="15"/>
      <c r="L80" s="15"/>
      <c r="M80" s="22"/>
      <c r="N80" s="18"/>
      <c r="O80" s="18"/>
    </row>
    <row r="81" spans="2:15" ht="15" customHeight="1" x14ac:dyDescent="0.25">
      <c r="B81" s="200" t="s">
        <v>42</v>
      </c>
      <c r="C81" s="7" t="s">
        <v>18</v>
      </c>
      <c r="D81" s="145">
        <v>0</v>
      </c>
      <c r="E81" s="18"/>
      <c r="F81" s="18"/>
      <c r="G81" s="18"/>
      <c r="H81" s="18"/>
      <c r="I81" s="18"/>
      <c r="J81" s="15"/>
      <c r="K81" s="15"/>
      <c r="L81" s="15"/>
      <c r="M81" s="22"/>
      <c r="N81" s="18"/>
      <c r="O81" s="18"/>
    </row>
    <row r="82" spans="2:15" ht="15" customHeight="1" x14ac:dyDescent="0.25">
      <c r="B82" s="200" t="s">
        <v>42</v>
      </c>
      <c r="C82" s="10" t="s">
        <v>19</v>
      </c>
      <c r="D82" s="145">
        <v>44640</v>
      </c>
      <c r="E82" s="18">
        <v>41760</v>
      </c>
      <c r="F82" s="18">
        <v>44640</v>
      </c>
      <c r="G82" s="18">
        <v>43200</v>
      </c>
      <c r="H82" s="18">
        <v>44640</v>
      </c>
      <c r="I82" s="18">
        <v>43200</v>
      </c>
      <c r="J82" s="18">
        <v>44640</v>
      </c>
      <c r="K82" s="18">
        <v>44640</v>
      </c>
      <c r="L82" s="18">
        <v>43200</v>
      </c>
      <c r="M82" s="22">
        <v>44640</v>
      </c>
      <c r="N82" s="18">
        <v>43200</v>
      </c>
      <c r="O82" s="18">
        <v>44640</v>
      </c>
    </row>
    <row r="83" spans="2:15" ht="15.75" customHeight="1" thickBot="1" x14ac:dyDescent="0.3">
      <c r="B83" s="201" t="s">
        <v>42</v>
      </c>
      <c r="C83" s="6" t="s">
        <v>20</v>
      </c>
      <c r="D83" s="5">
        <v>1</v>
      </c>
      <c r="E83" s="5">
        <v>1</v>
      </c>
      <c r="F83" s="5">
        <f t="shared" ref="F83:M83" si="19">(F82-F81)/F82</f>
        <v>1</v>
      </c>
      <c r="G83" s="5">
        <f t="shared" si="19"/>
        <v>1</v>
      </c>
      <c r="H83" s="5">
        <f t="shared" si="19"/>
        <v>1</v>
      </c>
      <c r="I83" s="5">
        <f t="shared" si="19"/>
        <v>1</v>
      </c>
      <c r="J83" s="5">
        <f t="shared" si="19"/>
        <v>1</v>
      </c>
      <c r="K83" s="5">
        <f t="shared" si="19"/>
        <v>1</v>
      </c>
      <c r="L83" s="5">
        <f t="shared" si="19"/>
        <v>1</v>
      </c>
      <c r="M83" s="163">
        <f t="shared" si="19"/>
        <v>1</v>
      </c>
      <c r="N83" s="5">
        <f>(N82-N81)/N82</f>
        <v>1</v>
      </c>
      <c r="O83" s="5">
        <f>(O82-O81)/O82</f>
        <v>1</v>
      </c>
    </row>
    <row r="84" spans="2:15" x14ac:dyDescent="0.25">
      <c r="B84" s="199" t="s">
        <v>44</v>
      </c>
      <c r="C84" s="7" t="s">
        <v>17</v>
      </c>
      <c r="D84" s="145">
        <v>0</v>
      </c>
      <c r="E84" s="18"/>
      <c r="F84" s="18"/>
      <c r="G84" s="18"/>
      <c r="H84" s="18"/>
      <c r="I84" s="18"/>
      <c r="J84" s="15"/>
      <c r="K84" s="15"/>
      <c r="L84" s="15"/>
      <c r="M84" s="22"/>
      <c r="N84" s="18"/>
      <c r="O84" s="18"/>
    </row>
    <row r="85" spans="2:15" ht="15" customHeight="1" x14ac:dyDescent="0.25">
      <c r="B85" s="200" t="s">
        <v>42</v>
      </c>
      <c r="C85" s="7" t="s">
        <v>18</v>
      </c>
      <c r="D85" s="145">
        <v>0</v>
      </c>
      <c r="E85" s="18"/>
      <c r="F85" s="18"/>
      <c r="G85" s="18"/>
      <c r="H85" s="18"/>
      <c r="I85" s="18"/>
      <c r="J85" s="15"/>
      <c r="K85" s="15"/>
      <c r="L85" s="15"/>
      <c r="M85" s="22"/>
      <c r="N85" s="18"/>
      <c r="O85" s="18"/>
    </row>
    <row r="86" spans="2:15" ht="15" customHeight="1" x14ac:dyDescent="0.25">
      <c r="B86" s="200" t="s">
        <v>42</v>
      </c>
      <c r="C86" s="10" t="s">
        <v>19</v>
      </c>
      <c r="D86" s="145">
        <v>44640</v>
      </c>
      <c r="E86" s="18">
        <v>41760</v>
      </c>
      <c r="F86" s="18">
        <v>44640</v>
      </c>
      <c r="G86" s="18">
        <v>43200</v>
      </c>
      <c r="H86" s="18">
        <v>44640</v>
      </c>
      <c r="I86" s="18">
        <v>43200</v>
      </c>
      <c r="J86" s="18">
        <v>44640</v>
      </c>
      <c r="K86" s="18">
        <v>44640</v>
      </c>
      <c r="L86" s="18">
        <v>43200</v>
      </c>
      <c r="M86" s="22">
        <v>44640</v>
      </c>
      <c r="N86" s="18">
        <v>43200</v>
      </c>
      <c r="O86" s="18">
        <v>44640</v>
      </c>
    </row>
    <row r="87" spans="2:15" ht="15.75" customHeight="1" thickBot="1" x14ac:dyDescent="0.3">
      <c r="B87" s="201" t="s">
        <v>42</v>
      </c>
      <c r="C87" s="6" t="s">
        <v>20</v>
      </c>
      <c r="D87" s="5">
        <v>1</v>
      </c>
      <c r="E87" s="5">
        <v>1</v>
      </c>
      <c r="F87" s="5">
        <f t="shared" ref="F87:M87" si="20">(F86-F85)/F86</f>
        <v>1</v>
      </c>
      <c r="G87" s="5">
        <f t="shared" si="20"/>
        <v>1</v>
      </c>
      <c r="H87" s="5">
        <f t="shared" si="20"/>
        <v>1</v>
      </c>
      <c r="I87" s="5">
        <f t="shared" si="20"/>
        <v>1</v>
      </c>
      <c r="J87" s="5">
        <f t="shared" si="20"/>
        <v>1</v>
      </c>
      <c r="K87" s="5">
        <f t="shared" si="20"/>
        <v>1</v>
      </c>
      <c r="L87" s="5">
        <f t="shared" si="20"/>
        <v>1</v>
      </c>
      <c r="M87" s="163">
        <f t="shared" si="20"/>
        <v>1</v>
      </c>
      <c r="N87" s="163">
        <f>(N86-N85)/N86</f>
        <v>1</v>
      </c>
      <c r="O87" s="5">
        <f>(O86-O85)/O86</f>
        <v>1</v>
      </c>
    </row>
    <row r="88" spans="2:15" x14ac:dyDescent="0.25">
      <c r="B88" s="199" t="s">
        <v>45</v>
      </c>
      <c r="C88" s="7" t="s">
        <v>17</v>
      </c>
      <c r="D88" s="145">
        <v>0</v>
      </c>
      <c r="E88" s="18"/>
      <c r="F88" s="18"/>
      <c r="G88" s="18"/>
      <c r="H88" s="18"/>
      <c r="I88" s="18"/>
      <c r="J88" s="15"/>
      <c r="K88" s="15"/>
      <c r="L88" s="15"/>
      <c r="M88" s="22"/>
      <c r="N88" s="18"/>
      <c r="O88" s="18"/>
    </row>
    <row r="89" spans="2:15" ht="15" customHeight="1" x14ac:dyDescent="0.25">
      <c r="B89" s="200" t="s">
        <v>42</v>
      </c>
      <c r="C89" s="7" t="s">
        <v>18</v>
      </c>
      <c r="D89" s="145">
        <v>0</v>
      </c>
      <c r="E89" s="18"/>
      <c r="F89" s="18"/>
      <c r="G89" s="18"/>
      <c r="H89" s="18"/>
      <c r="I89" s="18"/>
      <c r="J89" s="15"/>
      <c r="K89" s="15"/>
      <c r="L89" s="15"/>
      <c r="M89" s="22"/>
      <c r="N89" s="18"/>
      <c r="O89" s="18"/>
    </row>
    <row r="90" spans="2:15" ht="15" customHeight="1" x14ac:dyDescent="0.25">
      <c r="B90" s="200" t="s">
        <v>42</v>
      </c>
      <c r="C90" s="10" t="s">
        <v>19</v>
      </c>
      <c r="D90" s="145">
        <v>44640</v>
      </c>
      <c r="E90" s="18">
        <v>41760</v>
      </c>
      <c r="F90" s="18">
        <v>44640</v>
      </c>
      <c r="G90" s="18">
        <v>43200</v>
      </c>
      <c r="H90" s="18">
        <v>44640</v>
      </c>
      <c r="I90" s="18">
        <v>43200</v>
      </c>
      <c r="J90" s="18">
        <v>44640</v>
      </c>
      <c r="K90" s="18">
        <v>44640</v>
      </c>
      <c r="L90" s="18">
        <v>43200</v>
      </c>
      <c r="M90" s="22">
        <v>44640</v>
      </c>
      <c r="N90" s="18">
        <v>43200</v>
      </c>
      <c r="O90" s="18">
        <v>44640</v>
      </c>
    </row>
    <row r="91" spans="2:15" ht="15.75" customHeight="1" thickBot="1" x14ac:dyDescent="0.3">
      <c r="B91" s="201" t="s">
        <v>42</v>
      </c>
      <c r="C91" s="6" t="s">
        <v>20</v>
      </c>
      <c r="D91" s="5">
        <v>1</v>
      </c>
      <c r="E91" s="5">
        <v>1</v>
      </c>
      <c r="F91" s="5">
        <f t="shared" ref="F91:M91" si="21">(F90-F89)/F90</f>
        <v>1</v>
      </c>
      <c r="G91" s="5">
        <f t="shared" si="21"/>
        <v>1</v>
      </c>
      <c r="H91" s="5">
        <f t="shared" si="21"/>
        <v>1</v>
      </c>
      <c r="I91" s="5">
        <f t="shared" si="21"/>
        <v>1</v>
      </c>
      <c r="J91" s="5">
        <f t="shared" si="21"/>
        <v>1</v>
      </c>
      <c r="K91" s="5">
        <f t="shared" si="21"/>
        <v>1</v>
      </c>
      <c r="L91" s="5">
        <f t="shared" si="21"/>
        <v>1</v>
      </c>
      <c r="M91" s="163">
        <f t="shared" si="21"/>
        <v>1</v>
      </c>
      <c r="N91" s="5">
        <f>(N90-N89)/N90</f>
        <v>1</v>
      </c>
      <c r="O91" s="5">
        <f>(O90-O89)/O90</f>
        <v>1</v>
      </c>
    </row>
    <row r="92" spans="2:15" x14ac:dyDescent="0.25">
      <c r="B92" s="199" t="s">
        <v>46</v>
      </c>
      <c r="C92" s="7" t="s">
        <v>17</v>
      </c>
      <c r="D92" s="145">
        <v>1</v>
      </c>
      <c r="E92" s="18"/>
      <c r="F92" s="18"/>
      <c r="G92" s="18"/>
      <c r="H92" s="18"/>
      <c r="I92" s="18"/>
      <c r="J92" s="15"/>
      <c r="K92" s="15"/>
      <c r="L92" s="15"/>
      <c r="M92" s="22"/>
      <c r="N92" s="18"/>
      <c r="O92" s="18"/>
    </row>
    <row r="93" spans="2:15" ht="15" customHeight="1" x14ac:dyDescent="0.25">
      <c r="B93" s="200" t="s">
        <v>42</v>
      </c>
      <c r="C93" s="7" t="s">
        <v>18</v>
      </c>
      <c r="D93" s="145">
        <v>181</v>
      </c>
      <c r="E93" s="18"/>
      <c r="F93" s="18"/>
      <c r="G93" s="18"/>
      <c r="H93" s="18"/>
      <c r="I93" s="18"/>
      <c r="J93" s="15"/>
      <c r="K93" s="15"/>
      <c r="L93" s="15"/>
      <c r="M93" s="22"/>
      <c r="N93" s="18"/>
      <c r="O93" s="18"/>
    </row>
    <row r="94" spans="2:15" ht="15" customHeight="1" x14ac:dyDescent="0.25">
      <c r="B94" s="200" t="s">
        <v>42</v>
      </c>
      <c r="C94" s="10" t="s">
        <v>19</v>
      </c>
      <c r="D94" s="145">
        <v>44640</v>
      </c>
      <c r="E94" s="18">
        <v>41760</v>
      </c>
      <c r="F94" s="18">
        <v>44640</v>
      </c>
      <c r="G94" s="18">
        <v>43200</v>
      </c>
      <c r="H94" s="18">
        <v>44640</v>
      </c>
      <c r="I94" s="18">
        <v>43200</v>
      </c>
      <c r="J94" s="18">
        <v>44640</v>
      </c>
      <c r="K94" s="18">
        <v>44640</v>
      </c>
      <c r="L94" s="18">
        <v>43200</v>
      </c>
      <c r="M94" s="22">
        <v>44640</v>
      </c>
      <c r="N94" s="18">
        <v>43200</v>
      </c>
      <c r="O94" s="18">
        <v>44640</v>
      </c>
    </row>
    <row r="95" spans="2:15" ht="15.75" customHeight="1" thickBot="1" x14ac:dyDescent="0.3">
      <c r="B95" s="201" t="s">
        <v>42</v>
      </c>
      <c r="C95" s="6" t="s">
        <v>20</v>
      </c>
      <c r="D95" s="5">
        <v>0.99594534050179206</v>
      </c>
      <c r="E95" s="5">
        <v>1</v>
      </c>
      <c r="F95" s="5">
        <f t="shared" ref="F95:M95" si="22">(F94-F93)/F94</f>
        <v>1</v>
      </c>
      <c r="G95" s="5">
        <f t="shared" si="22"/>
        <v>1</v>
      </c>
      <c r="H95" s="5">
        <f t="shared" si="22"/>
        <v>1</v>
      </c>
      <c r="I95" s="5">
        <f t="shared" si="22"/>
        <v>1</v>
      </c>
      <c r="J95" s="5">
        <f t="shared" si="22"/>
        <v>1</v>
      </c>
      <c r="K95" s="5">
        <f t="shared" si="22"/>
        <v>1</v>
      </c>
      <c r="L95" s="5">
        <f t="shared" si="22"/>
        <v>1</v>
      </c>
      <c r="M95" s="163">
        <f t="shared" si="22"/>
        <v>1</v>
      </c>
      <c r="N95" s="5">
        <f>(N94-N93)/N94</f>
        <v>1</v>
      </c>
      <c r="O95" s="5">
        <f>(O94-O93)/O94</f>
        <v>1</v>
      </c>
    </row>
    <row r="96" spans="2:15" x14ac:dyDescent="0.25">
      <c r="B96" s="199" t="s">
        <v>47</v>
      </c>
      <c r="C96" s="7" t="s">
        <v>17</v>
      </c>
      <c r="D96" s="145">
        <v>0</v>
      </c>
      <c r="E96" s="18"/>
      <c r="F96" s="18"/>
      <c r="G96" s="18"/>
      <c r="H96" s="18"/>
      <c r="I96" s="18"/>
      <c r="J96" s="15"/>
      <c r="K96" s="15"/>
      <c r="L96" s="15"/>
      <c r="M96" s="22"/>
      <c r="N96" s="18"/>
      <c r="O96" s="18"/>
    </row>
    <row r="97" spans="2:15" ht="15" customHeight="1" x14ac:dyDescent="0.25">
      <c r="B97" s="200" t="s">
        <v>42</v>
      </c>
      <c r="C97" s="7" t="s">
        <v>18</v>
      </c>
      <c r="D97" s="145">
        <v>0</v>
      </c>
      <c r="E97" s="18"/>
      <c r="F97" s="18"/>
      <c r="G97" s="18"/>
      <c r="H97" s="18"/>
      <c r="I97" s="18"/>
      <c r="J97" s="15"/>
      <c r="K97" s="15"/>
      <c r="L97" s="15"/>
      <c r="M97" s="22"/>
      <c r="N97" s="18"/>
      <c r="O97" s="18"/>
    </row>
    <row r="98" spans="2:15" ht="15" customHeight="1" x14ac:dyDescent="0.25">
      <c r="B98" s="200" t="s">
        <v>42</v>
      </c>
      <c r="C98" s="10" t="s">
        <v>19</v>
      </c>
      <c r="D98" s="145">
        <v>44640</v>
      </c>
      <c r="E98" s="18">
        <v>41760</v>
      </c>
      <c r="F98" s="18">
        <v>44640</v>
      </c>
      <c r="G98" s="18">
        <v>43200</v>
      </c>
      <c r="H98" s="18">
        <v>44640</v>
      </c>
      <c r="I98" s="18">
        <v>43200</v>
      </c>
      <c r="J98" s="18">
        <v>44640</v>
      </c>
      <c r="K98" s="18">
        <v>44640</v>
      </c>
      <c r="L98" s="18">
        <v>43200</v>
      </c>
      <c r="M98" s="22">
        <v>44640</v>
      </c>
      <c r="N98" s="18">
        <v>43200</v>
      </c>
      <c r="O98" s="18">
        <v>44640</v>
      </c>
    </row>
    <row r="99" spans="2:15" ht="15.75" customHeight="1" thickBot="1" x14ac:dyDescent="0.3">
      <c r="B99" s="201" t="s">
        <v>42</v>
      </c>
      <c r="C99" s="6" t="s">
        <v>20</v>
      </c>
      <c r="D99" s="5">
        <v>1</v>
      </c>
      <c r="E99" s="5">
        <v>1</v>
      </c>
      <c r="F99" s="5">
        <f t="shared" ref="F99:M99" si="23">(F98-F97)/F98</f>
        <v>1</v>
      </c>
      <c r="G99" s="5">
        <f t="shared" si="23"/>
        <v>1</v>
      </c>
      <c r="H99" s="5">
        <f t="shared" si="23"/>
        <v>1</v>
      </c>
      <c r="I99" s="5">
        <f t="shared" si="23"/>
        <v>1</v>
      </c>
      <c r="J99" s="5">
        <f t="shared" si="23"/>
        <v>1</v>
      </c>
      <c r="K99" s="5">
        <f t="shared" si="23"/>
        <v>1</v>
      </c>
      <c r="L99" s="5">
        <f t="shared" si="23"/>
        <v>1</v>
      </c>
      <c r="M99" s="163">
        <f t="shared" si="23"/>
        <v>1</v>
      </c>
      <c r="N99" s="5">
        <f>(N98-N97)/N98</f>
        <v>1</v>
      </c>
      <c r="O99" s="5">
        <f>(O98-O97)/O98</f>
        <v>1</v>
      </c>
    </row>
    <row r="100" spans="2:15" ht="15" customHeight="1" x14ac:dyDescent="0.25">
      <c r="B100" s="199" t="s">
        <v>48</v>
      </c>
      <c r="C100" s="7" t="s">
        <v>17</v>
      </c>
      <c r="D100" s="145">
        <v>0</v>
      </c>
      <c r="E100" s="18"/>
      <c r="F100" s="18"/>
      <c r="G100" s="18"/>
      <c r="H100" s="18"/>
      <c r="I100" s="18"/>
      <c r="J100" s="15"/>
      <c r="K100" s="15"/>
      <c r="L100" s="15"/>
      <c r="M100" s="22"/>
      <c r="N100" s="18"/>
      <c r="O100" s="18"/>
    </row>
    <row r="101" spans="2:15" ht="15" customHeight="1" x14ac:dyDescent="0.25">
      <c r="B101" s="200" t="s">
        <v>42</v>
      </c>
      <c r="C101" s="7" t="s">
        <v>18</v>
      </c>
      <c r="D101" s="145">
        <v>0</v>
      </c>
      <c r="E101" s="18"/>
      <c r="F101" s="18"/>
      <c r="G101" s="18"/>
      <c r="H101" s="18"/>
      <c r="I101" s="18"/>
      <c r="J101" s="15"/>
      <c r="K101" s="15"/>
      <c r="L101" s="15"/>
      <c r="M101" s="22"/>
      <c r="N101" s="18"/>
      <c r="O101" s="18"/>
    </row>
    <row r="102" spans="2:15" ht="15" customHeight="1" x14ac:dyDescent="0.25">
      <c r="B102" s="200" t="s">
        <v>42</v>
      </c>
      <c r="C102" s="10" t="s">
        <v>19</v>
      </c>
      <c r="D102" s="145">
        <v>44640</v>
      </c>
      <c r="E102" s="18">
        <v>41760</v>
      </c>
      <c r="F102" s="18">
        <v>44640</v>
      </c>
      <c r="G102" s="18">
        <v>43200</v>
      </c>
      <c r="H102" s="18">
        <v>44640</v>
      </c>
      <c r="I102" s="18">
        <v>43200</v>
      </c>
      <c r="J102" s="18">
        <v>44640</v>
      </c>
      <c r="K102" s="18">
        <v>44640</v>
      </c>
      <c r="L102" s="18">
        <v>43200</v>
      </c>
      <c r="M102" s="22">
        <v>44640</v>
      </c>
      <c r="N102" s="18">
        <v>43200</v>
      </c>
      <c r="O102" s="18">
        <v>44640</v>
      </c>
    </row>
    <row r="103" spans="2:15" ht="15.75" customHeight="1" thickBot="1" x14ac:dyDescent="0.3">
      <c r="B103" s="201" t="s">
        <v>42</v>
      </c>
      <c r="C103" s="6" t="s">
        <v>20</v>
      </c>
      <c r="D103" s="5">
        <v>1</v>
      </c>
      <c r="E103" s="5">
        <v>1</v>
      </c>
      <c r="F103" s="5">
        <f t="shared" ref="F103:M103" si="24">(F102-F101)/F102</f>
        <v>1</v>
      </c>
      <c r="G103" s="5">
        <f t="shared" si="24"/>
        <v>1</v>
      </c>
      <c r="H103" s="5">
        <f t="shared" si="24"/>
        <v>1</v>
      </c>
      <c r="I103" s="5">
        <f t="shared" si="24"/>
        <v>1</v>
      </c>
      <c r="J103" s="5">
        <f t="shared" si="24"/>
        <v>1</v>
      </c>
      <c r="K103" s="5">
        <f t="shared" si="24"/>
        <v>1</v>
      </c>
      <c r="L103" s="5">
        <f t="shared" si="24"/>
        <v>1</v>
      </c>
      <c r="M103" s="163">
        <f t="shared" si="24"/>
        <v>1</v>
      </c>
      <c r="N103" s="5">
        <f>(N102-N101)/N102</f>
        <v>1</v>
      </c>
      <c r="O103" s="5">
        <f>(O102-O101)/O102</f>
        <v>1</v>
      </c>
    </row>
    <row r="104" spans="2:15" ht="15" customHeight="1" x14ac:dyDescent="0.25">
      <c r="B104" s="199" t="s">
        <v>42</v>
      </c>
      <c r="C104" s="7" t="s">
        <v>17</v>
      </c>
      <c r="D104" s="145">
        <v>0</v>
      </c>
      <c r="E104" s="18"/>
      <c r="F104" s="18"/>
      <c r="G104" s="18"/>
      <c r="H104" s="18"/>
      <c r="I104" s="18"/>
      <c r="J104" s="15"/>
      <c r="K104" s="15"/>
      <c r="L104" s="15"/>
      <c r="M104" s="22"/>
      <c r="N104" s="18"/>
      <c r="O104" s="18"/>
    </row>
    <row r="105" spans="2:15" ht="15" customHeight="1" x14ac:dyDescent="0.25">
      <c r="B105" s="200" t="s">
        <v>42</v>
      </c>
      <c r="C105" s="7" t="s">
        <v>18</v>
      </c>
      <c r="D105" s="145">
        <v>0</v>
      </c>
      <c r="E105" s="18"/>
      <c r="F105" s="18"/>
      <c r="G105" s="18"/>
      <c r="H105" s="18"/>
      <c r="I105" s="18"/>
      <c r="J105" s="15"/>
      <c r="K105" s="15"/>
      <c r="L105" s="15"/>
      <c r="M105" s="22"/>
      <c r="N105" s="18"/>
      <c r="O105" s="18"/>
    </row>
    <row r="106" spans="2:15" ht="15" customHeight="1" x14ac:dyDescent="0.25">
      <c r="B106" s="200" t="s">
        <v>42</v>
      </c>
      <c r="C106" s="10" t="s">
        <v>19</v>
      </c>
      <c r="D106" s="145">
        <v>44640</v>
      </c>
      <c r="E106" s="18">
        <v>41760</v>
      </c>
      <c r="F106" s="18">
        <v>44640</v>
      </c>
      <c r="G106" s="18">
        <v>43200</v>
      </c>
      <c r="H106" s="18">
        <v>44640</v>
      </c>
      <c r="I106" s="18">
        <v>43200</v>
      </c>
      <c r="J106" s="18">
        <v>44640</v>
      </c>
      <c r="K106" s="18">
        <v>44640</v>
      </c>
      <c r="L106" s="18">
        <v>43200</v>
      </c>
      <c r="M106" s="22">
        <v>44640</v>
      </c>
      <c r="N106" s="18">
        <v>43200</v>
      </c>
      <c r="O106" s="18">
        <v>44640</v>
      </c>
    </row>
    <row r="107" spans="2:15" ht="15.75" customHeight="1" thickBot="1" x14ac:dyDescent="0.3">
      <c r="B107" s="201" t="s">
        <v>42</v>
      </c>
      <c r="C107" s="6" t="s">
        <v>20</v>
      </c>
      <c r="D107" s="5">
        <v>1</v>
      </c>
      <c r="E107" s="5">
        <v>1</v>
      </c>
      <c r="F107" s="5">
        <f t="shared" ref="F107:M107" si="25">(F106-F105)/F106</f>
        <v>1</v>
      </c>
      <c r="G107" s="5">
        <f t="shared" si="25"/>
        <v>1</v>
      </c>
      <c r="H107" s="5">
        <f t="shared" si="25"/>
        <v>1</v>
      </c>
      <c r="I107" s="5">
        <f t="shared" si="25"/>
        <v>1</v>
      </c>
      <c r="J107" s="5">
        <f t="shared" si="25"/>
        <v>1</v>
      </c>
      <c r="K107" s="5">
        <f t="shared" si="25"/>
        <v>1</v>
      </c>
      <c r="L107" s="5">
        <f t="shared" si="25"/>
        <v>1</v>
      </c>
      <c r="M107" s="163">
        <f t="shared" si="25"/>
        <v>1</v>
      </c>
      <c r="N107" s="5">
        <f>(N106-N105)/N106</f>
        <v>1</v>
      </c>
      <c r="O107" s="5">
        <f>(O106-O105)/O106</f>
        <v>1</v>
      </c>
    </row>
    <row r="108" spans="2:15" ht="15" customHeight="1" x14ac:dyDescent="0.25">
      <c r="B108" s="199" t="s">
        <v>49</v>
      </c>
      <c r="C108" s="7" t="s">
        <v>17</v>
      </c>
      <c r="D108" s="145">
        <v>5</v>
      </c>
      <c r="E108" s="18"/>
      <c r="F108" s="18"/>
      <c r="G108" s="18"/>
      <c r="H108" s="18"/>
      <c r="I108" s="18"/>
      <c r="J108" s="15"/>
      <c r="K108" s="15"/>
      <c r="L108" s="15"/>
      <c r="M108" s="22"/>
      <c r="N108" s="18"/>
      <c r="O108" s="18"/>
    </row>
    <row r="109" spans="2:15" ht="15" customHeight="1" x14ac:dyDescent="0.25">
      <c r="B109" s="200" t="s">
        <v>42</v>
      </c>
      <c r="C109" s="7" t="s">
        <v>18</v>
      </c>
      <c r="D109" s="145">
        <v>209</v>
      </c>
      <c r="E109" s="18"/>
      <c r="F109" s="18"/>
      <c r="G109" s="18"/>
      <c r="H109" s="18"/>
      <c r="I109" s="18"/>
      <c r="J109" s="15"/>
      <c r="K109" s="15"/>
      <c r="L109" s="15"/>
      <c r="M109" s="22"/>
      <c r="N109" s="18"/>
      <c r="O109" s="18"/>
    </row>
    <row r="110" spans="2:15" ht="15" customHeight="1" x14ac:dyDescent="0.25">
      <c r="B110" s="200" t="s">
        <v>42</v>
      </c>
      <c r="C110" s="10" t="s">
        <v>19</v>
      </c>
      <c r="D110" s="145">
        <v>44640</v>
      </c>
      <c r="E110" s="18">
        <v>41760</v>
      </c>
      <c r="F110" s="18">
        <v>44640</v>
      </c>
      <c r="G110" s="18">
        <v>43200</v>
      </c>
      <c r="H110" s="18">
        <v>44640</v>
      </c>
      <c r="I110" s="18">
        <v>43200</v>
      </c>
      <c r="J110" s="18">
        <v>44640</v>
      </c>
      <c r="K110" s="18">
        <v>44640</v>
      </c>
      <c r="L110" s="18">
        <v>43200</v>
      </c>
      <c r="M110" s="22">
        <v>44640</v>
      </c>
      <c r="N110" s="18">
        <v>43200</v>
      </c>
      <c r="O110" s="18">
        <v>44640</v>
      </c>
    </row>
    <row r="111" spans="2:15" ht="15.75" customHeight="1" thickBot="1" x14ac:dyDescent="0.3">
      <c r="B111" s="201" t="s">
        <v>42</v>
      </c>
      <c r="C111" s="6" t="s">
        <v>20</v>
      </c>
      <c r="D111" s="5">
        <v>0.99531810035842294</v>
      </c>
      <c r="E111" s="5">
        <v>1</v>
      </c>
      <c r="F111" s="5">
        <f t="shared" ref="F111:O111" si="26">(F110-F109)/F110</f>
        <v>1</v>
      </c>
      <c r="G111" s="5">
        <f t="shared" si="26"/>
        <v>1</v>
      </c>
      <c r="H111" s="5">
        <f t="shared" si="26"/>
        <v>1</v>
      </c>
      <c r="I111" s="5">
        <f t="shared" si="26"/>
        <v>1</v>
      </c>
      <c r="J111" s="5">
        <f t="shared" si="26"/>
        <v>1</v>
      </c>
      <c r="K111" s="5">
        <f t="shared" si="26"/>
        <v>1</v>
      </c>
      <c r="L111" s="5">
        <f t="shared" si="26"/>
        <v>1</v>
      </c>
      <c r="M111" s="163">
        <f t="shared" si="26"/>
        <v>1</v>
      </c>
      <c r="N111" s="5">
        <f t="shared" si="26"/>
        <v>1</v>
      </c>
      <c r="O111" s="5">
        <f t="shared" si="26"/>
        <v>1</v>
      </c>
    </row>
    <row r="112" spans="2:15" ht="15" customHeight="1" x14ac:dyDescent="0.25">
      <c r="B112" s="199" t="s">
        <v>50</v>
      </c>
      <c r="C112" s="7" t="s">
        <v>17</v>
      </c>
      <c r="D112" s="145">
        <v>0</v>
      </c>
      <c r="E112" s="18"/>
      <c r="F112" s="18"/>
      <c r="G112" s="18"/>
      <c r="H112" s="18"/>
      <c r="I112" s="18"/>
      <c r="J112" s="18"/>
      <c r="K112" s="18"/>
      <c r="L112" s="15"/>
      <c r="M112" s="22"/>
      <c r="N112" s="18"/>
      <c r="O112" s="18"/>
    </row>
    <row r="113" spans="2:15" x14ac:dyDescent="0.25">
      <c r="B113" s="200"/>
      <c r="C113" s="7" t="s">
        <v>18</v>
      </c>
      <c r="D113" s="145">
        <v>0</v>
      </c>
      <c r="E113" s="164"/>
      <c r="F113" s="164"/>
      <c r="G113" s="164"/>
      <c r="H113" s="164"/>
      <c r="I113" s="164"/>
      <c r="J113" s="164"/>
      <c r="K113" s="18"/>
      <c r="L113" s="15"/>
      <c r="M113" s="22"/>
      <c r="N113" s="18"/>
      <c r="O113" s="18"/>
    </row>
    <row r="114" spans="2:15" x14ac:dyDescent="0.25">
      <c r="B114" s="200"/>
      <c r="C114" s="10" t="s">
        <v>19</v>
      </c>
      <c r="D114" s="145">
        <v>44640</v>
      </c>
      <c r="E114" s="18">
        <v>41760</v>
      </c>
      <c r="F114" s="18">
        <v>44640</v>
      </c>
      <c r="G114" s="18">
        <v>43200</v>
      </c>
      <c r="H114" s="18">
        <v>44640</v>
      </c>
      <c r="I114" s="18">
        <v>43200</v>
      </c>
      <c r="J114" s="18">
        <v>44640</v>
      </c>
      <c r="K114" s="18">
        <v>44640</v>
      </c>
      <c r="L114" s="18">
        <v>43200</v>
      </c>
      <c r="M114" s="22">
        <v>44640</v>
      </c>
      <c r="N114" s="18">
        <v>43200</v>
      </c>
      <c r="O114" s="18">
        <v>44640</v>
      </c>
    </row>
    <row r="115" spans="2:15" ht="15.75" thickBot="1" x14ac:dyDescent="0.3">
      <c r="B115" s="201"/>
      <c r="C115" s="6" t="s">
        <v>20</v>
      </c>
      <c r="D115" s="5">
        <v>1</v>
      </c>
      <c r="E115" s="5">
        <v>1</v>
      </c>
      <c r="F115" s="5">
        <f t="shared" ref="F115:O115" si="27">(F114-F113)/F114</f>
        <v>1</v>
      </c>
      <c r="G115" s="5">
        <f t="shared" si="27"/>
        <v>1</v>
      </c>
      <c r="H115" s="5">
        <f t="shared" si="27"/>
        <v>1</v>
      </c>
      <c r="I115" s="5">
        <f t="shared" si="27"/>
        <v>1</v>
      </c>
      <c r="J115" s="5">
        <f t="shared" si="27"/>
        <v>1</v>
      </c>
      <c r="K115" s="5">
        <f t="shared" si="27"/>
        <v>1</v>
      </c>
      <c r="L115" s="5">
        <f t="shared" si="27"/>
        <v>1</v>
      </c>
      <c r="M115" s="163">
        <f t="shared" si="27"/>
        <v>1</v>
      </c>
      <c r="N115" s="5">
        <f t="shared" si="27"/>
        <v>1</v>
      </c>
      <c r="O115" s="5">
        <f t="shared" si="27"/>
        <v>1</v>
      </c>
    </row>
    <row r="116" spans="2:15" ht="15" customHeight="1" x14ac:dyDescent="0.25">
      <c r="B116" s="199" t="s">
        <v>51</v>
      </c>
      <c r="C116" s="7" t="s">
        <v>17</v>
      </c>
      <c r="D116" s="145">
        <v>1</v>
      </c>
      <c r="E116" s="164"/>
      <c r="F116" s="164"/>
      <c r="G116" s="164"/>
      <c r="H116" s="164"/>
      <c r="I116" s="164"/>
      <c r="J116" s="164"/>
      <c r="K116" s="18"/>
      <c r="L116" s="15"/>
      <c r="M116" s="22"/>
      <c r="N116" s="18"/>
      <c r="O116" s="18"/>
    </row>
    <row r="117" spans="2:15" x14ac:dyDescent="0.25">
      <c r="B117" s="200"/>
      <c r="C117" s="7" t="s">
        <v>18</v>
      </c>
      <c r="D117" s="145">
        <v>29</v>
      </c>
      <c r="E117" s="164"/>
      <c r="F117" s="164"/>
      <c r="G117" s="164"/>
      <c r="H117" s="164"/>
      <c r="I117" s="164"/>
      <c r="J117" s="164"/>
      <c r="K117" s="18"/>
      <c r="L117" s="15"/>
      <c r="M117" s="22"/>
      <c r="N117" s="18"/>
      <c r="O117" s="18"/>
    </row>
    <row r="118" spans="2:15" x14ac:dyDescent="0.25">
      <c r="B118" s="200"/>
      <c r="C118" s="10" t="s">
        <v>19</v>
      </c>
      <c r="D118" s="145">
        <v>44640</v>
      </c>
      <c r="E118" s="18">
        <v>41760</v>
      </c>
      <c r="F118" s="18">
        <v>44640</v>
      </c>
      <c r="G118" s="18">
        <v>43200</v>
      </c>
      <c r="H118" s="18">
        <v>44640</v>
      </c>
      <c r="I118" s="18">
        <v>43200</v>
      </c>
      <c r="J118" s="18">
        <v>44640</v>
      </c>
      <c r="K118" s="18">
        <v>44640</v>
      </c>
      <c r="L118" s="18">
        <v>43200</v>
      </c>
      <c r="M118" s="22">
        <v>44640</v>
      </c>
      <c r="N118" s="18">
        <v>43200</v>
      </c>
      <c r="O118" s="18">
        <v>44640</v>
      </c>
    </row>
    <row r="119" spans="2:15" ht="15.75" thickBot="1" x14ac:dyDescent="0.3">
      <c r="B119" s="201"/>
      <c r="C119" s="6" t="s">
        <v>20</v>
      </c>
      <c r="D119" s="5">
        <v>0.99935035842293907</v>
      </c>
      <c r="E119" s="5">
        <v>1</v>
      </c>
      <c r="F119" s="5">
        <f t="shared" ref="F119:O119" si="28">(F118-F117)/F118</f>
        <v>1</v>
      </c>
      <c r="G119" s="5">
        <f t="shared" si="28"/>
        <v>1</v>
      </c>
      <c r="H119" s="5">
        <f t="shared" si="28"/>
        <v>1</v>
      </c>
      <c r="I119" s="5">
        <f t="shared" si="28"/>
        <v>1</v>
      </c>
      <c r="J119" s="5">
        <f t="shared" si="28"/>
        <v>1</v>
      </c>
      <c r="K119" s="5">
        <f t="shared" si="28"/>
        <v>1</v>
      </c>
      <c r="L119" s="5">
        <f t="shared" si="28"/>
        <v>1</v>
      </c>
      <c r="M119" s="163">
        <f t="shared" si="28"/>
        <v>1</v>
      </c>
      <c r="N119" s="5">
        <f t="shared" si="28"/>
        <v>1</v>
      </c>
      <c r="O119" s="5">
        <f t="shared" si="28"/>
        <v>1</v>
      </c>
    </row>
    <row r="120" spans="2:15" ht="15" customHeight="1" x14ac:dyDescent="0.25">
      <c r="B120" s="196" t="s">
        <v>52</v>
      </c>
      <c r="C120" s="7" t="s">
        <v>17</v>
      </c>
      <c r="D120" s="145">
        <v>0</v>
      </c>
      <c r="E120" s="164"/>
      <c r="F120" s="164"/>
      <c r="G120" s="164"/>
      <c r="H120" s="164"/>
      <c r="I120" s="164"/>
      <c r="J120" s="164"/>
      <c r="K120" s="18"/>
      <c r="L120" s="15"/>
      <c r="M120" s="22"/>
      <c r="N120" s="18"/>
      <c r="O120" s="18"/>
    </row>
    <row r="121" spans="2:15" x14ac:dyDescent="0.25">
      <c r="B121" s="197"/>
      <c r="C121" s="7" t="s">
        <v>18</v>
      </c>
      <c r="D121" s="145">
        <v>0</v>
      </c>
      <c r="E121" s="164"/>
      <c r="F121" s="164"/>
      <c r="G121" s="164"/>
      <c r="H121" s="164"/>
      <c r="I121" s="164"/>
      <c r="J121" s="164"/>
      <c r="K121" s="18"/>
      <c r="L121" s="15"/>
      <c r="M121" s="22"/>
      <c r="N121" s="18"/>
      <c r="O121" s="18"/>
    </row>
    <row r="122" spans="2:15" x14ac:dyDescent="0.25">
      <c r="B122" s="197"/>
      <c r="C122" s="10" t="s">
        <v>19</v>
      </c>
      <c r="D122" s="145">
        <v>44640</v>
      </c>
      <c r="E122" s="18">
        <v>41760</v>
      </c>
      <c r="F122" s="18">
        <v>44640</v>
      </c>
      <c r="G122" s="18">
        <v>43200</v>
      </c>
      <c r="H122" s="18">
        <v>44640</v>
      </c>
      <c r="I122" s="18">
        <v>43200</v>
      </c>
      <c r="J122" s="18">
        <v>44640</v>
      </c>
      <c r="K122" s="18">
        <v>44640</v>
      </c>
      <c r="L122" s="18">
        <v>43200</v>
      </c>
      <c r="M122" s="22">
        <v>44640</v>
      </c>
      <c r="N122" s="18">
        <v>43200</v>
      </c>
      <c r="O122" s="18">
        <v>44640</v>
      </c>
    </row>
    <row r="123" spans="2:15" ht="15.75" thickBot="1" x14ac:dyDescent="0.3">
      <c r="B123" s="198"/>
      <c r="C123" s="6" t="s">
        <v>20</v>
      </c>
      <c r="D123" s="5">
        <v>1</v>
      </c>
      <c r="E123" s="5">
        <v>1</v>
      </c>
      <c r="F123" s="5">
        <f t="shared" ref="F123:O123" si="29">(F122-F121)/F122</f>
        <v>1</v>
      </c>
      <c r="G123" s="5">
        <f t="shared" si="29"/>
        <v>1</v>
      </c>
      <c r="H123" s="5">
        <f t="shared" si="29"/>
        <v>1</v>
      </c>
      <c r="I123" s="5">
        <f t="shared" si="29"/>
        <v>1</v>
      </c>
      <c r="J123" s="5">
        <f t="shared" si="29"/>
        <v>1</v>
      </c>
      <c r="K123" s="5">
        <f t="shared" si="29"/>
        <v>1</v>
      </c>
      <c r="L123" s="5">
        <f t="shared" si="29"/>
        <v>1</v>
      </c>
      <c r="M123" s="163">
        <f t="shared" si="29"/>
        <v>1</v>
      </c>
      <c r="N123" s="5">
        <f t="shared" si="29"/>
        <v>1</v>
      </c>
      <c r="O123" s="5">
        <f t="shared" si="29"/>
        <v>1</v>
      </c>
    </row>
    <row r="124" spans="2:15" x14ac:dyDescent="0.25">
      <c r="B124" s="196" t="s">
        <v>165</v>
      </c>
      <c r="C124" s="7" t="s">
        <v>17</v>
      </c>
      <c r="D124" s="34">
        <v>0</v>
      </c>
      <c r="E124" s="165"/>
      <c r="F124" s="165"/>
      <c r="G124" s="165"/>
      <c r="H124" s="165"/>
      <c r="I124" s="165"/>
      <c r="J124" s="165"/>
      <c r="K124" s="24"/>
      <c r="L124" s="15"/>
      <c r="M124" s="22"/>
      <c r="N124" s="18"/>
      <c r="O124" s="18"/>
    </row>
    <row r="125" spans="2:15" x14ac:dyDescent="0.25">
      <c r="B125" s="197"/>
      <c r="C125" s="7" t="s">
        <v>18</v>
      </c>
      <c r="D125" s="34">
        <v>0</v>
      </c>
      <c r="E125" s="165"/>
      <c r="F125" s="165"/>
      <c r="G125" s="165"/>
      <c r="H125" s="165"/>
      <c r="I125" s="165"/>
      <c r="J125" s="165"/>
      <c r="K125" s="24"/>
      <c r="L125" s="15"/>
      <c r="M125" s="22"/>
      <c r="N125" s="18"/>
      <c r="O125" s="18"/>
    </row>
    <row r="126" spans="2:15" x14ac:dyDescent="0.25">
      <c r="B126" s="197"/>
      <c r="C126" s="10" t="s">
        <v>19</v>
      </c>
      <c r="D126" s="145">
        <v>44640</v>
      </c>
      <c r="E126" s="18">
        <v>41760</v>
      </c>
      <c r="F126" s="18">
        <v>44640</v>
      </c>
      <c r="G126" s="18">
        <v>43200</v>
      </c>
      <c r="H126" s="18">
        <v>44640</v>
      </c>
      <c r="I126" s="18">
        <v>43200</v>
      </c>
      <c r="J126" s="18">
        <v>44640</v>
      </c>
      <c r="K126" s="18">
        <v>44640</v>
      </c>
      <c r="L126" s="18">
        <v>43200</v>
      </c>
      <c r="M126" s="22">
        <v>44640</v>
      </c>
      <c r="N126" s="18">
        <v>43200</v>
      </c>
      <c r="O126" s="18">
        <v>44640</v>
      </c>
    </row>
    <row r="127" spans="2:15" ht="15.75" thickBot="1" x14ac:dyDescent="0.3">
      <c r="B127" s="198"/>
      <c r="C127" s="6" t="s">
        <v>20</v>
      </c>
      <c r="D127" s="5">
        <v>1</v>
      </c>
      <c r="E127" s="5">
        <v>1</v>
      </c>
      <c r="F127" s="5">
        <f t="shared" ref="F127:O127" si="30">(F126-F125)/F126</f>
        <v>1</v>
      </c>
      <c r="G127" s="5">
        <f t="shared" si="30"/>
        <v>1</v>
      </c>
      <c r="H127" s="5">
        <f t="shared" si="30"/>
        <v>1</v>
      </c>
      <c r="I127" s="5">
        <f t="shared" si="30"/>
        <v>1</v>
      </c>
      <c r="J127" s="5">
        <f t="shared" si="30"/>
        <v>1</v>
      </c>
      <c r="K127" s="5">
        <f t="shared" si="30"/>
        <v>1</v>
      </c>
      <c r="L127" s="5">
        <f t="shared" si="30"/>
        <v>1</v>
      </c>
      <c r="M127" s="163">
        <f t="shared" si="30"/>
        <v>1</v>
      </c>
      <c r="N127" s="5">
        <f t="shared" si="30"/>
        <v>1</v>
      </c>
      <c r="O127" s="5">
        <f t="shared" si="30"/>
        <v>1</v>
      </c>
    </row>
    <row r="128" spans="2:15" ht="15" customHeight="1" x14ac:dyDescent="0.25">
      <c r="B128" s="196" t="s">
        <v>53</v>
      </c>
      <c r="C128" s="7" t="s">
        <v>17</v>
      </c>
      <c r="D128" s="34">
        <v>0</v>
      </c>
      <c r="E128" s="165"/>
      <c r="F128" s="165"/>
      <c r="G128" s="165"/>
      <c r="H128" s="165"/>
      <c r="I128" s="165"/>
      <c r="J128" s="165"/>
      <c r="K128" s="24"/>
      <c r="L128" s="15"/>
      <c r="M128" s="22"/>
      <c r="N128" s="18"/>
      <c r="O128" s="18"/>
    </row>
    <row r="129" spans="2:15" x14ac:dyDescent="0.25">
      <c r="B129" s="197"/>
      <c r="C129" s="7" t="s">
        <v>18</v>
      </c>
      <c r="D129" s="34">
        <v>0</v>
      </c>
      <c r="E129" s="165"/>
      <c r="F129" s="165"/>
      <c r="G129" s="165"/>
      <c r="H129" s="165"/>
      <c r="I129" s="165"/>
      <c r="J129" s="165"/>
      <c r="K129" s="24"/>
      <c r="L129" s="15"/>
      <c r="M129" s="22"/>
      <c r="N129" s="18"/>
      <c r="O129" s="18"/>
    </row>
    <row r="130" spans="2:15" x14ac:dyDescent="0.25">
      <c r="B130" s="197"/>
      <c r="C130" s="10" t="s">
        <v>19</v>
      </c>
      <c r="D130" s="145">
        <v>44640</v>
      </c>
      <c r="E130" s="18">
        <v>41760</v>
      </c>
      <c r="F130" s="18">
        <v>44640</v>
      </c>
      <c r="G130" s="18">
        <v>43200</v>
      </c>
      <c r="H130" s="18">
        <v>44640</v>
      </c>
      <c r="I130" s="18">
        <v>43200</v>
      </c>
      <c r="J130" s="18">
        <v>44640</v>
      </c>
      <c r="K130" s="18">
        <v>44640</v>
      </c>
      <c r="L130" s="18">
        <v>43200</v>
      </c>
      <c r="M130" s="22">
        <v>44640</v>
      </c>
      <c r="N130" s="18">
        <v>43200</v>
      </c>
      <c r="O130" s="18">
        <v>44640</v>
      </c>
    </row>
    <row r="131" spans="2:15" ht="15.75" thickBot="1" x14ac:dyDescent="0.3">
      <c r="B131" s="198"/>
      <c r="C131" s="6" t="s">
        <v>20</v>
      </c>
      <c r="D131" s="5">
        <v>1</v>
      </c>
      <c r="E131" s="5">
        <v>1</v>
      </c>
      <c r="F131" s="5">
        <f t="shared" ref="F131:O131" si="31">(F130-F129)/F130</f>
        <v>1</v>
      </c>
      <c r="G131" s="5">
        <f t="shared" si="31"/>
        <v>1</v>
      </c>
      <c r="H131" s="5">
        <f t="shared" si="31"/>
        <v>1</v>
      </c>
      <c r="I131" s="5">
        <f t="shared" si="31"/>
        <v>1</v>
      </c>
      <c r="J131" s="5">
        <f t="shared" si="31"/>
        <v>1</v>
      </c>
      <c r="K131" s="5">
        <f t="shared" si="31"/>
        <v>1</v>
      </c>
      <c r="L131" s="5">
        <f t="shared" si="31"/>
        <v>1</v>
      </c>
      <c r="M131" s="163">
        <f t="shared" si="31"/>
        <v>1</v>
      </c>
      <c r="N131" s="5">
        <f t="shared" si="31"/>
        <v>1</v>
      </c>
      <c r="O131" s="5">
        <f t="shared" si="31"/>
        <v>1</v>
      </c>
    </row>
    <row r="132" spans="2:15" x14ac:dyDescent="0.25">
      <c r="B132" s="196" t="s">
        <v>166</v>
      </c>
      <c r="C132" s="7" t="s">
        <v>17</v>
      </c>
      <c r="D132" s="145">
        <v>1</v>
      </c>
      <c r="E132" s="145"/>
      <c r="F132" s="145"/>
      <c r="G132" s="145"/>
      <c r="H132" s="145"/>
      <c r="I132" s="164"/>
      <c r="J132" s="164"/>
      <c r="K132" s="18"/>
      <c r="L132" s="15"/>
      <c r="M132" s="22"/>
      <c r="N132" s="18"/>
      <c r="O132" s="18"/>
    </row>
    <row r="133" spans="2:15" x14ac:dyDescent="0.25">
      <c r="B133" s="197"/>
      <c r="C133" s="7" t="s">
        <v>18</v>
      </c>
      <c r="D133" s="145">
        <v>108</v>
      </c>
      <c r="E133" s="145"/>
      <c r="F133" s="145"/>
      <c r="G133" s="145"/>
      <c r="H133" s="145"/>
      <c r="I133" s="166"/>
      <c r="J133" s="166"/>
      <c r="K133" s="166"/>
      <c r="L133" s="15"/>
      <c r="M133" s="22"/>
      <c r="N133" s="18"/>
      <c r="O133" s="18"/>
    </row>
    <row r="134" spans="2:15" x14ac:dyDescent="0.25">
      <c r="B134" s="197"/>
      <c r="C134" s="10" t="s">
        <v>19</v>
      </c>
      <c r="D134" s="145">
        <v>44640</v>
      </c>
      <c r="E134" s="18">
        <v>41760</v>
      </c>
      <c r="F134" s="18">
        <v>44640</v>
      </c>
      <c r="G134" s="18">
        <v>43200</v>
      </c>
      <c r="H134" s="18">
        <v>44640</v>
      </c>
      <c r="I134" s="18">
        <v>43200</v>
      </c>
      <c r="J134" s="18">
        <v>44640</v>
      </c>
      <c r="K134" s="18">
        <v>44640</v>
      </c>
      <c r="L134" s="18">
        <v>43200</v>
      </c>
      <c r="M134" s="22">
        <v>44640</v>
      </c>
      <c r="N134" s="18">
        <v>43200</v>
      </c>
      <c r="O134" s="18">
        <v>44640</v>
      </c>
    </row>
    <row r="135" spans="2:15" ht="15.75" thickBot="1" x14ac:dyDescent="0.3">
      <c r="B135" s="198"/>
      <c r="C135" s="6" t="s">
        <v>20</v>
      </c>
      <c r="D135" s="5">
        <v>0.9975806451612903</v>
      </c>
      <c r="E135" s="5">
        <v>1</v>
      </c>
      <c r="F135" s="5">
        <f t="shared" ref="F135:O135" si="32">(F134-F133)/F134</f>
        <v>1</v>
      </c>
      <c r="G135" s="5">
        <f t="shared" si="32"/>
        <v>1</v>
      </c>
      <c r="H135" s="5">
        <f t="shared" si="32"/>
        <v>1</v>
      </c>
      <c r="I135" s="5">
        <f t="shared" si="32"/>
        <v>1</v>
      </c>
      <c r="J135" s="5">
        <f t="shared" si="32"/>
        <v>1</v>
      </c>
      <c r="K135" s="5">
        <f t="shared" si="32"/>
        <v>1</v>
      </c>
      <c r="L135" s="5">
        <f t="shared" si="32"/>
        <v>1</v>
      </c>
      <c r="M135" s="163">
        <f t="shared" si="32"/>
        <v>1</v>
      </c>
      <c r="N135" s="5">
        <f t="shared" si="32"/>
        <v>1</v>
      </c>
      <c r="O135" s="5">
        <f t="shared" si="32"/>
        <v>1</v>
      </c>
    </row>
    <row r="136" spans="2:15" x14ac:dyDescent="0.25">
      <c r="B136" s="196" t="s">
        <v>167</v>
      </c>
      <c r="C136" s="7" t="s">
        <v>17</v>
      </c>
      <c r="D136" s="145">
        <v>0</v>
      </c>
      <c r="E136" s="145"/>
      <c r="F136" s="145"/>
      <c r="G136" s="145"/>
      <c r="H136" s="145"/>
      <c r="I136" s="166"/>
      <c r="J136" s="166"/>
      <c r="K136" s="166"/>
      <c r="L136" s="18"/>
      <c r="M136" s="22"/>
      <c r="N136" s="18"/>
      <c r="O136" s="18"/>
    </row>
    <row r="137" spans="2:15" x14ac:dyDescent="0.25">
      <c r="B137" s="197"/>
      <c r="C137" s="7" t="s">
        <v>18</v>
      </c>
      <c r="D137" s="145">
        <v>0</v>
      </c>
      <c r="E137" s="145"/>
      <c r="F137" s="145"/>
      <c r="G137" s="145"/>
      <c r="H137" s="145"/>
      <c r="I137" s="166"/>
      <c r="J137" s="166"/>
      <c r="K137" s="166"/>
      <c r="L137" s="18"/>
      <c r="M137" s="22"/>
      <c r="N137" s="18"/>
      <c r="O137" s="18"/>
    </row>
    <row r="138" spans="2:15" x14ac:dyDescent="0.25">
      <c r="B138" s="197"/>
      <c r="C138" s="10" t="s">
        <v>19</v>
      </c>
      <c r="D138" s="145">
        <v>44640</v>
      </c>
      <c r="E138" s="18">
        <v>41760</v>
      </c>
      <c r="F138" s="18">
        <v>44640</v>
      </c>
      <c r="G138" s="18">
        <v>43200</v>
      </c>
      <c r="H138" s="18">
        <v>44640</v>
      </c>
      <c r="I138" s="18">
        <v>43200</v>
      </c>
      <c r="J138" s="18">
        <v>44640</v>
      </c>
      <c r="K138" s="18">
        <v>44640</v>
      </c>
      <c r="L138" s="18">
        <v>43200</v>
      </c>
      <c r="M138" s="22">
        <v>44640</v>
      </c>
      <c r="N138" s="18">
        <v>43200</v>
      </c>
      <c r="O138" s="18">
        <v>44640</v>
      </c>
    </row>
    <row r="139" spans="2:15" ht="15.75" thickBot="1" x14ac:dyDescent="0.3">
      <c r="B139" s="198"/>
      <c r="C139" s="6" t="s">
        <v>20</v>
      </c>
      <c r="D139" s="5">
        <v>1</v>
      </c>
      <c r="E139" s="5">
        <v>1</v>
      </c>
      <c r="F139" s="5">
        <f t="shared" ref="F139:O139" si="33">(F138-F137)/F138</f>
        <v>1</v>
      </c>
      <c r="G139" s="5">
        <f t="shared" si="33"/>
        <v>1</v>
      </c>
      <c r="H139" s="5">
        <f t="shared" si="33"/>
        <v>1</v>
      </c>
      <c r="I139" s="5">
        <f t="shared" si="33"/>
        <v>1</v>
      </c>
      <c r="J139" s="5">
        <f t="shared" si="33"/>
        <v>1</v>
      </c>
      <c r="K139" s="5">
        <f t="shared" si="33"/>
        <v>1</v>
      </c>
      <c r="L139" s="5">
        <f t="shared" si="33"/>
        <v>1</v>
      </c>
      <c r="M139" s="163">
        <f t="shared" si="33"/>
        <v>1</v>
      </c>
      <c r="N139" s="5">
        <f t="shared" si="33"/>
        <v>1</v>
      </c>
      <c r="O139" s="5">
        <f t="shared" si="33"/>
        <v>1</v>
      </c>
    </row>
    <row r="140" spans="2:15" x14ac:dyDescent="0.25">
      <c r="B140" s="196" t="s">
        <v>168</v>
      </c>
      <c r="C140" s="7" t="s">
        <v>17</v>
      </c>
      <c r="D140" s="145">
        <v>1</v>
      </c>
      <c r="E140" s="145"/>
      <c r="F140" s="145"/>
      <c r="G140" s="145"/>
      <c r="H140" s="145"/>
      <c r="I140" s="166"/>
      <c r="J140" s="166"/>
      <c r="K140" s="166"/>
      <c r="L140" s="18"/>
      <c r="M140" s="18"/>
      <c r="N140" s="18"/>
      <c r="O140" s="18"/>
    </row>
    <row r="141" spans="2:15" x14ac:dyDescent="0.25">
      <c r="B141" s="197"/>
      <c r="C141" s="7" t="s">
        <v>18</v>
      </c>
      <c r="D141" s="145">
        <v>240</v>
      </c>
      <c r="E141" s="145"/>
      <c r="F141" s="145"/>
      <c r="G141" s="145"/>
      <c r="H141" s="145"/>
      <c r="I141" s="166"/>
      <c r="J141" s="166"/>
      <c r="K141" s="166"/>
      <c r="L141" s="18"/>
      <c r="M141" s="18"/>
      <c r="N141" s="18"/>
      <c r="O141" s="18"/>
    </row>
    <row r="142" spans="2:15" x14ac:dyDescent="0.25">
      <c r="B142" s="197"/>
      <c r="C142" s="10" t="s">
        <v>19</v>
      </c>
      <c r="D142" s="145">
        <v>44640</v>
      </c>
      <c r="E142" s="18">
        <v>41760</v>
      </c>
      <c r="F142" s="18">
        <v>44640</v>
      </c>
      <c r="G142" s="18">
        <v>43200</v>
      </c>
      <c r="H142" s="18">
        <v>44640</v>
      </c>
      <c r="I142" s="18">
        <v>43200</v>
      </c>
      <c r="J142" s="18">
        <v>44640</v>
      </c>
      <c r="K142" s="18">
        <v>44640</v>
      </c>
      <c r="L142" s="18">
        <v>43200</v>
      </c>
      <c r="M142" s="22">
        <v>44640</v>
      </c>
      <c r="N142" s="18">
        <v>43200</v>
      </c>
      <c r="O142" s="18">
        <v>44640</v>
      </c>
    </row>
    <row r="143" spans="2:15" ht="15.75" thickBot="1" x14ac:dyDescent="0.3">
      <c r="B143" s="198"/>
      <c r="C143" s="6" t="s">
        <v>20</v>
      </c>
      <c r="D143" s="5">
        <v>0.9946236559139785</v>
      </c>
      <c r="E143" s="5">
        <v>1</v>
      </c>
      <c r="F143" s="5">
        <f t="shared" ref="F143:O143" si="34">(F142-F141)/F142</f>
        <v>1</v>
      </c>
      <c r="G143" s="5">
        <f t="shared" si="34"/>
        <v>1</v>
      </c>
      <c r="H143" s="5">
        <f t="shared" si="34"/>
        <v>1</v>
      </c>
      <c r="I143" s="5">
        <f t="shared" si="34"/>
        <v>1</v>
      </c>
      <c r="J143" s="5">
        <f t="shared" si="34"/>
        <v>1</v>
      </c>
      <c r="K143" s="5">
        <f t="shared" si="34"/>
        <v>1</v>
      </c>
      <c r="L143" s="5">
        <f t="shared" si="34"/>
        <v>1</v>
      </c>
      <c r="M143" s="163">
        <f t="shared" si="34"/>
        <v>1</v>
      </c>
      <c r="N143" s="5">
        <f t="shared" si="34"/>
        <v>1</v>
      </c>
      <c r="O143" s="5">
        <f t="shared" si="34"/>
        <v>1</v>
      </c>
    </row>
    <row r="144" spans="2:15" x14ac:dyDescent="0.25">
      <c r="B144" s="199" t="s">
        <v>169</v>
      </c>
      <c r="C144" s="7" t="s">
        <v>17</v>
      </c>
      <c r="D144" s="145">
        <v>1</v>
      </c>
      <c r="E144" s="145"/>
      <c r="F144" s="145"/>
      <c r="G144" s="145"/>
      <c r="H144" s="145"/>
      <c r="I144" s="166"/>
      <c r="J144" s="166"/>
      <c r="K144" s="166"/>
      <c r="L144" s="18"/>
      <c r="M144" s="18"/>
      <c r="N144" s="18"/>
      <c r="O144" s="18"/>
    </row>
    <row r="145" spans="2:15" x14ac:dyDescent="0.25">
      <c r="B145" s="200" t="s">
        <v>42</v>
      </c>
      <c r="C145" s="7" t="s">
        <v>18</v>
      </c>
      <c r="D145" s="145">
        <v>1105</v>
      </c>
      <c r="E145" s="145"/>
      <c r="F145" s="145"/>
      <c r="G145" s="145"/>
      <c r="H145" s="145"/>
      <c r="I145" s="166"/>
      <c r="J145" s="166"/>
      <c r="K145" s="166"/>
      <c r="L145" s="18"/>
      <c r="M145" s="18"/>
      <c r="N145" s="18"/>
      <c r="O145" s="18"/>
    </row>
    <row r="146" spans="2:15" x14ac:dyDescent="0.25">
      <c r="B146" s="200" t="s">
        <v>42</v>
      </c>
      <c r="C146" s="10" t="s">
        <v>19</v>
      </c>
      <c r="D146" s="145">
        <v>44640</v>
      </c>
      <c r="E146" s="18">
        <v>41760</v>
      </c>
      <c r="F146" s="18">
        <v>44640</v>
      </c>
      <c r="G146" s="18">
        <v>43200</v>
      </c>
      <c r="H146" s="18">
        <v>44640</v>
      </c>
      <c r="I146" s="18">
        <v>43200</v>
      </c>
      <c r="J146" s="18">
        <v>44640</v>
      </c>
      <c r="K146" s="18">
        <v>44640</v>
      </c>
      <c r="L146" s="18">
        <v>43200</v>
      </c>
      <c r="M146" s="22">
        <v>44640</v>
      </c>
      <c r="N146" s="18">
        <v>43200</v>
      </c>
      <c r="O146" s="18">
        <v>44640</v>
      </c>
    </row>
    <row r="147" spans="2:15" ht="15.75" thickBot="1" x14ac:dyDescent="0.3">
      <c r="B147" s="201" t="s">
        <v>42</v>
      </c>
      <c r="C147" s="6" t="s">
        <v>20</v>
      </c>
      <c r="D147" s="5">
        <v>0.97524641577060933</v>
      </c>
      <c r="E147" s="5">
        <v>1</v>
      </c>
      <c r="F147" s="5">
        <f t="shared" ref="F147:O147" si="35">(F146-F145)/F146</f>
        <v>1</v>
      </c>
      <c r="G147" s="5">
        <f t="shared" si="35"/>
        <v>1</v>
      </c>
      <c r="H147" s="5">
        <f t="shared" si="35"/>
        <v>1</v>
      </c>
      <c r="I147" s="5">
        <f t="shared" si="35"/>
        <v>1</v>
      </c>
      <c r="J147" s="5">
        <f t="shared" si="35"/>
        <v>1</v>
      </c>
      <c r="K147" s="5">
        <f t="shared" si="35"/>
        <v>1</v>
      </c>
      <c r="L147" s="5">
        <f t="shared" si="35"/>
        <v>1</v>
      </c>
      <c r="M147" s="163">
        <f t="shared" si="35"/>
        <v>1</v>
      </c>
      <c r="N147" s="5">
        <f t="shared" si="35"/>
        <v>1</v>
      </c>
      <c r="O147" s="5">
        <f t="shared" si="35"/>
        <v>1</v>
      </c>
    </row>
  </sheetData>
  <customSheetViews>
    <customSheetView guid="{7B054907-FB75-4285-A3CA-6368EDFAACC4}">
      <selection activeCell="U17" sqref="U17"/>
      <pageMargins left="0.7" right="0.7" top="0.75" bottom="0.75" header="0.3" footer="0.3"/>
    </customSheetView>
  </customSheetViews>
  <mergeCells count="36">
    <mergeCell ref="B24:B27"/>
    <mergeCell ref="B4:B7"/>
    <mergeCell ref="B8:B11"/>
    <mergeCell ref="B12:B15"/>
    <mergeCell ref="B16:B19"/>
    <mergeCell ref="B20:B23"/>
    <mergeCell ref="B72:B75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116:B119"/>
    <mergeCell ref="B120:B123"/>
    <mergeCell ref="B124:B127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32:B135"/>
    <mergeCell ref="B136:B139"/>
    <mergeCell ref="B140:B143"/>
    <mergeCell ref="B144:B147"/>
    <mergeCell ref="B128:B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G22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0" sqref="P10"/>
    </sheetView>
  </sheetViews>
  <sheetFormatPr defaultRowHeight="15" x14ac:dyDescent="0.25"/>
  <cols>
    <col min="2" max="2" width="35.7109375" bestFit="1" customWidth="1"/>
    <col min="31" max="32" width="9.140625" style="177"/>
    <col min="33" max="33" width="9.7109375" bestFit="1" customWidth="1"/>
  </cols>
  <sheetData>
    <row r="1" spans="1:33" thickBot="1" x14ac:dyDescent="0.35"/>
    <row r="2" spans="1:33" ht="15.75" thickBot="1" x14ac:dyDescent="0.3">
      <c r="A2" s="39"/>
      <c r="B2" s="40"/>
      <c r="C2" s="41">
        <v>41365</v>
      </c>
      <c r="D2" s="41">
        <v>41366</v>
      </c>
      <c r="E2" s="41">
        <v>41367</v>
      </c>
      <c r="F2" s="41">
        <v>41368</v>
      </c>
      <c r="G2" s="41">
        <v>41369</v>
      </c>
      <c r="H2" s="41">
        <v>41370</v>
      </c>
      <c r="I2" s="41">
        <v>41371</v>
      </c>
      <c r="J2" s="41">
        <v>41372</v>
      </c>
      <c r="K2" s="41">
        <v>41373</v>
      </c>
      <c r="L2" s="41">
        <v>41374</v>
      </c>
      <c r="M2" s="41">
        <v>41375</v>
      </c>
      <c r="N2" s="41">
        <v>41376</v>
      </c>
      <c r="O2" s="41">
        <v>41377</v>
      </c>
      <c r="P2" s="41">
        <v>41378</v>
      </c>
      <c r="Q2" s="41">
        <v>41379</v>
      </c>
      <c r="R2" s="41">
        <v>41380</v>
      </c>
      <c r="S2" s="41">
        <v>41381</v>
      </c>
      <c r="T2" s="41">
        <v>41382</v>
      </c>
      <c r="U2" s="41">
        <v>41383</v>
      </c>
      <c r="V2" s="41">
        <v>41384</v>
      </c>
      <c r="W2" s="41">
        <v>41385</v>
      </c>
      <c r="X2" s="41">
        <v>41386</v>
      </c>
      <c r="Y2" s="41">
        <v>41387</v>
      </c>
      <c r="Z2" s="41">
        <v>41388</v>
      </c>
      <c r="AA2" s="41">
        <v>41389</v>
      </c>
      <c r="AB2" s="41">
        <v>41390</v>
      </c>
      <c r="AC2" s="41">
        <v>41391</v>
      </c>
      <c r="AD2" s="41">
        <v>41392</v>
      </c>
      <c r="AE2" s="41">
        <v>41393</v>
      </c>
      <c r="AF2" s="41">
        <v>41394</v>
      </c>
      <c r="AG2" s="41" t="s">
        <v>5</v>
      </c>
    </row>
    <row r="3" spans="1:33" x14ac:dyDescent="0.25">
      <c r="A3" s="204" t="s">
        <v>59</v>
      </c>
      <c r="B3" s="32" t="s">
        <v>60</v>
      </c>
      <c r="C3" s="68">
        <f>SUM(C8,C13,C18)</f>
        <v>157</v>
      </c>
      <c r="D3" s="68">
        <f t="shared" ref="D3:AD3" si="0">SUM(D8,D13,D18)</f>
        <v>158</v>
      </c>
      <c r="E3" s="68">
        <f t="shared" si="0"/>
        <v>163</v>
      </c>
      <c r="F3" s="68">
        <f t="shared" si="0"/>
        <v>164</v>
      </c>
      <c r="G3" s="68">
        <f t="shared" si="0"/>
        <v>161</v>
      </c>
      <c r="H3" s="68">
        <f t="shared" si="0"/>
        <v>127</v>
      </c>
      <c r="I3" s="68">
        <f t="shared" si="0"/>
        <v>105</v>
      </c>
      <c r="J3" s="68">
        <f t="shared" si="0"/>
        <v>152</v>
      </c>
      <c r="K3" s="68">
        <f t="shared" si="0"/>
        <v>170</v>
      </c>
      <c r="L3" s="68">
        <f t="shared" si="0"/>
        <v>149</v>
      </c>
      <c r="M3" s="68">
        <f t="shared" si="0"/>
        <v>159</v>
      </c>
      <c r="N3" s="68">
        <f t="shared" si="0"/>
        <v>0</v>
      </c>
      <c r="O3" s="68">
        <f t="shared" si="0"/>
        <v>0</v>
      </c>
      <c r="P3" s="68">
        <f t="shared" si="0"/>
        <v>0</v>
      </c>
      <c r="Q3" s="68">
        <f t="shared" si="0"/>
        <v>0</v>
      </c>
      <c r="R3" s="68">
        <f t="shared" si="0"/>
        <v>0</v>
      </c>
      <c r="S3" s="68">
        <f t="shared" si="0"/>
        <v>0</v>
      </c>
      <c r="T3" s="68">
        <f t="shared" si="0"/>
        <v>0</v>
      </c>
      <c r="U3" s="68">
        <f t="shared" si="0"/>
        <v>0</v>
      </c>
      <c r="V3" s="68">
        <f t="shared" si="0"/>
        <v>0</v>
      </c>
      <c r="W3" s="68">
        <f t="shared" si="0"/>
        <v>0</v>
      </c>
      <c r="X3" s="68">
        <f t="shared" si="0"/>
        <v>0</v>
      </c>
      <c r="Y3" s="68">
        <f t="shared" si="0"/>
        <v>0</v>
      </c>
      <c r="Z3" s="68">
        <f t="shared" si="0"/>
        <v>0</v>
      </c>
      <c r="AA3" s="68">
        <f t="shared" si="0"/>
        <v>0</v>
      </c>
      <c r="AB3" s="68">
        <f t="shared" si="0"/>
        <v>0</v>
      </c>
      <c r="AC3" s="68">
        <f t="shared" si="0"/>
        <v>0</v>
      </c>
      <c r="AD3" s="68">
        <f t="shared" si="0"/>
        <v>0</v>
      </c>
      <c r="AE3" s="68"/>
      <c r="AF3" s="68"/>
      <c r="AG3" s="42">
        <f>AVERAGE(C3:AD3)</f>
        <v>59.464285714285715</v>
      </c>
    </row>
    <row r="4" spans="1:33" x14ac:dyDescent="0.25">
      <c r="A4" s="205"/>
      <c r="B4" s="43" t="s">
        <v>56</v>
      </c>
      <c r="C4" s="186">
        <v>80.12</v>
      </c>
      <c r="D4" s="44">
        <v>81.97</v>
      </c>
      <c r="E4" s="44">
        <v>81.98</v>
      </c>
      <c r="F4" s="156">
        <v>79.05</v>
      </c>
      <c r="G4" s="156">
        <v>79.47</v>
      </c>
      <c r="H4" s="44">
        <v>87.46</v>
      </c>
      <c r="I4" s="44">
        <v>82.61</v>
      </c>
      <c r="J4" s="44">
        <v>81.94</v>
      </c>
      <c r="K4" s="44">
        <v>83.1</v>
      </c>
      <c r="L4" s="44">
        <v>80.989999999999995</v>
      </c>
      <c r="M4" s="44">
        <v>81.31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156"/>
      <c r="Y4" s="44"/>
      <c r="Z4" s="156"/>
      <c r="AA4" s="44"/>
      <c r="AB4" s="44"/>
      <c r="AC4" s="44"/>
      <c r="AD4" s="156"/>
      <c r="AE4" s="156"/>
      <c r="AF4" s="156"/>
      <c r="AG4" s="45" t="e">
        <f>#REF!</f>
        <v>#REF!</v>
      </c>
    </row>
    <row r="5" spans="1:33" x14ac:dyDescent="0.25">
      <c r="A5" s="205"/>
      <c r="B5" s="46" t="s">
        <v>57</v>
      </c>
      <c r="C5" s="44">
        <v>1.08</v>
      </c>
      <c r="D5" s="44">
        <v>1.23</v>
      </c>
      <c r="E5" s="44">
        <v>1.07</v>
      </c>
      <c r="F5" s="44">
        <v>1.25</v>
      </c>
      <c r="G5" s="44">
        <v>1.29</v>
      </c>
      <c r="H5" s="44">
        <v>0.97</v>
      </c>
      <c r="I5" s="44">
        <v>1.05</v>
      </c>
      <c r="J5" s="44">
        <v>1.1200000000000001</v>
      </c>
      <c r="K5" s="44">
        <v>1.1200000000000001</v>
      </c>
      <c r="L5" s="44">
        <v>1.48</v>
      </c>
      <c r="M5" s="44">
        <v>1.49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 t="e">
        <f>#REF!</f>
        <v>#REF!</v>
      </c>
    </row>
    <row r="6" spans="1:33" ht="15.75" thickBot="1" x14ac:dyDescent="0.3">
      <c r="A6" s="206"/>
      <c r="B6" s="20" t="s">
        <v>58</v>
      </c>
      <c r="C6" s="48">
        <v>94.68</v>
      </c>
      <c r="D6" s="48">
        <v>93.84</v>
      </c>
      <c r="E6" s="48">
        <v>95.73</v>
      </c>
      <c r="F6" s="48">
        <v>93.34</v>
      </c>
      <c r="G6" s="48">
        <v>89.6</v>
      </c>
      <c r="H6" s="48">
        <v>87.42</v>
      </c>
      <c r="I6" s="48">
        <v>86.78</v>
      </c>
      <c r="J6" s="48">
        <v>94.5</v>
      </c>
      <c r="K6" s="48">
        <v>94.3</v>
      </c>
      <c r="L6" s="48">
        <v>94.09</v>
      </c>
      <c r="M6" s="48">
        <v>92.26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5" t="e">
        <f>#REF!</f>
        <v>#REF!</v>
      </c>
    </row>
    <row r="7" spans="1:33" ht="15.75" thickBot="1" x14ac:dyDescent="0.3">
      <c r="A7" s="49"/>
      <c r="B7" s="50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69"/>
      <c r="O7" s="69"/>
      <c r="P7" s="69"/>
      <c r="Q7" s="69"/>
      <c r="R7" s="69"/>
      <c r="S7" s="69"/>
      <c r="T7" s="69"/>
      <c r="U7" s="69"/>
      <c r="V7" s="69"/>
      <c r="W7" s="69"/>
      <c r="X7" s="175"/>
      <c r="Y7" s="175"/>
      <c r="Z7" s="175"/>
      <c r="AA7" s="69"/>
      <c r="AB7" s="69"/>
      <c r="AC7" s="69"/>
      <c r="AD7" s="69"/>
      <c r="AE7" s="69"/>
      <c r="AF7" s="69"/>
      <c r="AG7" s="51"/>
    </row>
    <row r="8" spans="1:33" x14ac:dyDescent="0.25">
      <c r="A8" s="207" t="s">
        <v>0</v>
      </c>
      <c r="B8" s="52" t="s">
        <v>60</v>
      </c>
      <c r="C8" s="53">
        <v>48</v>
      </c>
      <c r="D8" s="53">
        <v>51</v>
      </c>
      <c r="E8" s="53">
        <v>49</v>
      </c>
      <c r="F8" s="53">
        <v>51</v>
      </c>
      <c r="G8" s="53">
        <v>52</v>
      </c>
      <c r="H8" s="53">
        <v>43</v>
      </c>
      <c r="I8" s="53">
        <v>41</v>
      </c>
      <c r="J8" s="53">
        <v>45</v>
      </c>
      <c r="K8" s="53">
        <v>51</v>
      </c>
      <c r="L8" s="53">
        <v>53</v>
      </c>
      <c r="M8" s="53">
        <v>56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>
        <f>AVERAGE(C8:AD8)</f>
        <v>49.090909090909093</v>
      </c>
    </row>
    <row r="9" spans="1:33" x14ac:dyDescent="0.25">
      <c r="A9" s="208"/>
      <c r="B9" s="55" t="s">
        <v>61</v>
      </c>
      <c r="C9" s="44">
        <v>80.47</v>
      </c>
      <c r="D9" s="44">
        <v>82.96</v>
      </c>
      <c r="E9" s="44">
        <v>82.24</v>
      </c>
      <c r="F9" s="44">
        <v>80.47</v>
      </c>
      <c r="G9" s="156">
        <v>79.12</v>
      </c>
      <c r="H9" s="156">
        <v>79.5</v>
      </c>
      <c r="I9" s="44">
        <v>82.83</v>
      </c>
      <c r="J9" s="44">
        <v>82.29</v>
      </c>
      <c r="K9" s="44">
        <v>82.7</v>
      </c>
      <c r="L9" s="44">
        <v>80.489999999999995</v>
      </c>
      <c r="M9" s="44">
        <v>84.34</v>
      </c>
      <c r="N9" s="44"/>
      <c r="O9" s="156"/>
      <c r="P9" s="156"/>
      <c r="Q9" s="44"/>
      <c r="R9" s="44"/>
      <c r="S9" s="44"/>
      <c r="T9" s="44"/>
      <c r="U9" s="44"/>
      <c r="V9" s="44"/>
      <c r="W9" s="44"/>
      <c r="X9" s="156"/>
      <c r="Y9" s="44"/>
      <c r="Z9" s="156"/>
      <c r="AA9" s="156"/>
      <c r="AB9" s="44"/>
      <c r="AC9" s="156"/>
      <c r="AD9" s="44"/>
      <c r="AE9" s="44"/>
      <c r="AF9" s="44"/>
      <c r="AG9" s="45" t="e">
        <f>#REF!</f>
        <v>#REF!</v>
      </c>
    </row>
    <row r="10" spans="1:33" x14ac:dyDescent="0.25">
      <c r="A10" s="208"/>
      <c r="B10" s="55" t="s">
        <v>57</v>
      </c>
      <c r="C10" s="44">
        <v>1.01</v>
      </c>
      <c r="D10" s="44">
        <v>1.0900000000000001</v>
      </c>
      <c r="E10" s="44">
        <v>0.92</v>
      </c>
      <c r="F10" s="44">
        <v>0.84</v>
      </c>
      <c r="G10" s="44">
        <v>0.85</v>
      </c>
      <c r="H10" s="44">
        <v>1.51</v>
      </c>
      <c r="I10" s="44">
        <v>1.05</v>
      </c>
      <c r="J10" s="44">
        <v>0.62</v>
      </c>
      <c r="K10" s="44">
        <v>1.03</v>
      </c>
      <c r="L10" s="44">
        <v>0.98</v>
      </c>
      <c r="M10" s="44">
        <v>1.37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7" t="e">
        <f>#REF!</f>
        <v>#REF!</v>
      </c>
    </row>
    <row r="11" spans="1:33" ht="15.75" thickBot="1" x14ac:dyDescent="0.3">
      <c r="A11" s="209"/>
      <c r="B11" s="56" t="s">
        <v>58</v>
      </c>
      <c r="C11" s="48">
        <v>83.78</v>
      </c>
      <c r="D11" s="48">
        <v>90.94</v>
      </c>
      <c r="E11" s="48">
        <v>93.17</v>
      </c>
      <c r="F11" s="48">
        <v>89.67</v>
      </c>
      <c r="G11" s="48">
        <v>91.11</v>
      </c>
      <c r="H11" s="48">
        <v>82.23</v>
      </c>
      <c r="I11" s="48">
        <v>86.92</v>
      </c>
      <c r="J11" s="48">
        <v>83.06</v>
      </c>
      <c r="K11" s="48">
        <v>88.11</v>
      </c>
      <c r="L11" s="48">
        <v>90.98</v>
      </c>
      <c r="M11" s="48">
        <v>87.66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57" t="e">
        <f>#REF!</f>
        <v>#REF!</v>
      </c>
    </row>
    <row r="12" spans="1:33" ht="15.75" thickBot="1" x14ac:dyDescent="0.3">
      <c r="A12" s="58"/>
      <c r="B12" s="59"/>
      <c r="C12" s="176"/>
      <c r="D12" s="176"/>
      <c r="E12" s="176"/>
      <c r="F12" s="176"/>
      <c r="G12" s="175"/>
      <c r="H12" s="176"/>
      <c r="I12" s="176"/>
      <c r="J12" s="176"/>
      <c r="K12" s="176"/>
      <c r="L12" s="176"/>
      <c r="M12" s="176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176"/>
      <c r="Y12" s="176"/>
      <c r="Z12" s="176"/>
      <c r="AA12" s="64"/>
      <c r="AB12" s="64"/>
      <c r="AC12" s="64"/>
      <c r="AD12" s="64"/>
      <c r="AE12" s="64"/>
      <c r="AF12" s="64"/>
      <c r="AG12" s="60"/>
    </row>
    <row r="13" spans="1:33" x14ac:dyDescent="0.25">
      <c r="A13" s="210" t="s">
        <v>1</v>
      </c>
      <c r="B13" s="61" t="s">
        <v>60</v>
      </c>
      <c r="C13" s="53">
        <v>75</v>
      </c>
      <c r="D13" s="53">
        <v>75</v>
      </c>
      <c r="E13" s="53">
        <v>76</v>
      </c>
      <c r="F13" s="53">
        <v>76</v>
      </c>
      <c r="G13" s="53">
        <v>67</v>
      </c>
      <c r="H13" s="53">
        <v>58</v>
      </c>
      <c r="I13" s="53">
        <v>42</v>
      </c>
      <c r="J13" s="53">
        <v>71</v>
      </c>
      <c r="K13" s="53">
        <v>78</v>
      </c>
      <c r="L13" s="53">
        <v>60</v>
      </c>
      <c r="M13" s="53">
        <v>71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>
        <f>AVERAGE(C13:AD13)</f>
        <v>68.090909090909093</v>
      </c>
    </row>
    <row r="14" spans="1:33" x14ac:dyDescent="0.25">
      <c r="A14" s="211"/>
      <c r="B14" s="62" t="s">
        <v>56</v>
      </c>
      <c r="C14" s="156">
        <v>79.239999999999995</v>
      </c>
      <c r="D14" s="44">
        <v>80.87</v>
      </c>
      <c r="E14" s="44">
        <v>80.3</v>
      </c>
      <c r="F14" s="156">
        <v>77.48</v>
      </c>
      <c r="G14" s="156">
        <v>78.88</v>
      </c>
      <c r="H14" s="44">
        <v>92.25</v>
      </c>
      <c r="I14" s="44">
        <v>83.21</v>
      </c>
      <c r="J14" s="44">
        <v>80.91</v>
      </c>
      <c r="K14" s="44">
        <v>82.62</v>
      </c>
      <c r="L14" s="44">
        <v>80.16</v>
      </c>
      <c r="M14" s="44">
        <v>79.36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156"/>
      <c r="Y14" s="44"/>
      <c r="Z14" s="156"/>
      <c r="AA14" s="44"/>
      <c r="AB14" s="44"/>
      <c r="AC14" s="44"/>
      <c r="AD14" s="156"/>
      <c r="AE14" s="156"/>
      <c r="AF14" s="156"/>
      <c r="AG14" s="37" t="e">
        <f>#REF!</f>
        <v>#REF!</v>
      </c>
    </row>
    <row r="15" spans="1:33" x14ac:dyDescent="0.25">
      <c r="A15" s="211"/>
      <c r="B15" s="62" t="s">
        <v>62</v>
      </c>
      <c r="C15" s="44">
        <v>1.1200000000000001</v>
      </c>
      <c r="D15" s="44">
        <v>1.29</v>
      </c>
      <c r="E15" s="44">
        <v>1.1299999999999999</v>
      </c>
      <c r="F15" s="44">
        <v>1.39</v>
      </c>
      <c r="G15" s="44">
        <v>1.66</v>
      </c>
      <c r="H15" s="44">
        <v>0.85</v>
      </c>
      <c r="I15" s="44">
        <v>0.93</v>
      </c>
      <c r="J15" s="44">
        <v>1.52</v>
      </c>
      <c r="K15" s="44">
        <v>1.1000000000000001</v>
      </c>
      <c r="L15" s="48">
        <v>1.81</v>
      </c>
      <c r="M15" s="44">
        <v>1.62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38" t="e">
        <f>#REF!</f>
        <v>#REF!</v>
      </c>
    </row>
    <row r="16" spans="1:33" ht="15.75" thickBot="1" x14ac:dyDescent="0.3">
      <c r="A16" s="212"/>
      <c r="B16" s="63" t="s">
        <v>58</v>
      </c>
      <c r="C16" s="48">
        <v>99.18</v>
      </c>
      <c r="D16" s="48">
        <v>94.97</v>
      </c>
      <c r="E16" s="48">
        <v>97.62</v>
      </c>
      <c r="F16" s="48">
        <v>94.41</v>
      </c>
      <c r="G16" s="48">
        <v>89.47</v>
      </c>
      <c r="H16" s="48">
        <v>88.26</v>
      </c>
      <c r="I16" s="48">
        <v>86.3</v>
      </c>
      <c r="J16" s="48">
        <v>99.22</v>
      </c>
      <c r="K16" s="48">
        <v>97.29</v>
      </c>
      <c r="L16" s="48">
        <v>96.69</v>
      </c>
      <c r="M16" s="48">
        <v>93.79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35" t="e">
        <f>#REF!</f>
        <v>#REF!</v>
      </c>
    </row>
    <row r="17" spans="1:33" ht="15.75" thickBot="1" x14ac:dyDescent="0.3">
      <c r="A17" s="58"/>
      <c r="B17" s="59"/>
      <c r="C17" s="176"/>
      <c r="D17" s="176"/>
      <c r="E17" s="176"/>
      <c r="F17" s="176"/>
      <c r="G17" s="175"/>
      <c r="H17" s="176"/>
      <c r="I17" s="176"/>
      <c r="J17" s="176"/>
      <c r="K17" s="176"/>
      <c r="L17" s="176"/>
      <c r="M17" s="176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176"/>
      <c r="Y17" s="176"/>
      <c r="Z17" s="176"/>
      <c r="AA17" s="64"/>
      <c r="AB17" s="64"/>
      <c r="AC17" s="64"/>
      <c r="AD17" s="64"/>
      <c r="AE17" s="64"/>
      <c r="AF17" s="64"/>
      <c r="AG17" s="60"/>
    </row>
    <row r="18" spans="1:33" x14ac:dyDescent="0.25">
      <c r="A18" s="213" t="s">
        <v>2</v>
      </c>
      <c r="B18" s="65" t="s">
        <v>60</v>
      </c>
      <c r="C18" s="53">
        <v>34</v>
      </c>
      <c r="D18" s="53">
        <v>32</v>
      </c>
      <c r="E18" s="53">
        <v>38</v>
      </c>
      <c r="F18" s="53">
        <v>37</v>
      </c>
      <c r="G18" s="53">
        <v>42</v>
      </c>
      <c r="H18" s="53">
        <v>26</v>
      </c>
      <c r="I18" s="53">
        <v>22</v>
      </c>
      <c r="J18" s="53">
        <v>36</v>
      </c>
      <c r="K18" s="53">
        <v>41</v>
      </c>
      <c r="L18" s="53">
        <v>36</v>
      </c>
      <c r="M18" s="53">
        <v>32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4">
        <f>AVERAGE(C18:AD18)</f>
        <v>34.18181818181818</v>
      </c>
    </row>
    <row r="19" spans="1:33" x14ac:dyDescent="0.25">
      <c r="A19" s="214"/>
      <c r="B19" s="66" t="s">
        <v>63</v>
      </c>
      <c r="C19" s="186">
        <v>81.86</v>
      </c>
      <c r="D19" s="44">
        <v>83.03</v>
      </c>
      <c r="E19" s="44">
        <v>85.82</v>
      </c>
      <c r="F19" s="44">
        <v>81.17</v>
      </c>
      <c r="G19" s="44">
        <v>81.47</v>
      </c>
      <c r="H19" s="44">
        <v>86.61</v>
      </c>
      <c r="I19" s="44">
        <v>80.63</v>
      </c>
      <c r="J19" s="44">
        <v>84.1</v>
      </c>
      <c r="K19" s="44">
        <v>84.97</v>
      </c>
      <c r="L19" s="44">
        <v>83.8</v>
      </c>
      <c r="M19" s="44">
        <v>81.8</v>
      </c>
      <c r="N19" s="44"/>
      <c r="O19" s="156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56"/>
      <c r="AA19" s="44"/>
      <c r="AB19" s="44"/>
      <c r="AC19" s="44"/>
      <c r="AD19" s="156"/>
      <c r="AE19" s="156"/>
      <c r="AF19" s="156"/>
      <c r="AG19" s="45" t="e">
        <f>#REF!</f>
        <v>#REF!</v>
      </c>
    </row>
    <row r="20" spans="1:33" x14ac:dyDescent="0.25">
      <c r="A20" s="214"/>
      <c r="B20" s="66" t="s">
        <v>62</v>
      </c>
      <c r="C20" s="44">
        <v>1.05</v>
      </c>
      <c r="D20" s="44">
        <v>1.3</v>
      </c>
      <c r="E20" s="44">
        <v>1.1200000000000001</v>
      </c>
      <c r="F20" s="44">
        <v>1.45</v>
      </c>
      <c r="G20" s="44">
        <v>0.96</v>
      </c>
      <c r="H20" s="44">
        <v>0.5</v>
      </c>
      <c r="I20" s="44">
        <v>1.37</v>
      </c>
      <c r="J20" s="44">
        <v>0.81</v>
      </c>
      <c r="K20" s="44">
        <v>1.33</v>
      </c>
      <c r="L20" s="44">
        <v>1.45</v>
      </c>
      <c r="M20" s="44">
        <v>1.3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7" t="e">
        <f>#REF!</f>
        <v>#REF!</v>
      </c>
    </row>
    <row r="21" spans="1:33" ht="15.75" thickBot="1" x14ac:dyDescent="0.3">
      <c r="A21" s="215"/>
      <c r="B21" s="67" t="s">
        <v>58</v>
      </c>
      <c r="C21" s="48">
        <v>90.14</v>
      </c>
      <c r="D21" s="48">
        <v>91.12</v>
      </c>
      <c r="E21" s="48">
        <v>91.78</v>
      </c>
      <c r="F21" s="48">
        <v>88.61</v>
      </c>
      <c r="G21" s="48">
        <v>86.24</v>
      </c>
      <c r="H21" s="48">
        <v>86.36</v>
      </c>
      <c r="I21" s="48">
        <v>85.55</v>
      </c>
      <c r="J21" s="48">
        <v>88.16</v>
      </c>
      <c r="K21" s="48">
        <v>90.53</v>
      </c>
      <c r="L21" s="48">
        <v>89.19</v>
      </c>
      <c r="M21" s="48">
        <v>89.44</v>
      </c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57" t="e">
        <f>#REF!</f>
        <v>#REF!</v>
      </c>
    </row>
    <row r="22" spans="1:33" ht="14.45" x14ac:dyDescent="0.3">
      <c r="C22" s="176"/>
      <c r="D22" s="176"/>
      <c r="E22" s="176"/>
      <c r="F22" s="176"/>
    </row>
  </sheetData>
  <customSheetViews>
    <customSheetView guid="{7B054907-FB75-4285-A3CA-6368EDFAACC4}" scale="90" state="hidden">
      <pane xSplit="2" ySplit="2" topLeftCell="C3" activePane="bottomRight" state="frozen"/>
      <selection pane="bottomRight" activeCell="P10" sqref="P10"/>
      <pageMargins left="0.7" right="0.7" top="0.75" bottom="0.75" header="0.3" footer="0.3"/>
      <pageSetup paperSize="9" orientation="portrait" r:id="rId1"/>
    </customSheetView>
  </customSheetViews>
  <mergeCells count="4">
    <mergeCell ref="A3:A6"/>
    <mergeCell ref="A8:A11"/>
    <mergeCell ref="A13:A16"/>
    <mergeCell ref="A18:A21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B1:AE153"/>
  <sheetViews>
    <sheetView tabSelected="1" zoomScale="75" zoomScaleNormal="75" workbookViewId="0">
      <pane xSplit="2" ySplit="1" topLeftCell="C97" activePane="bottomRight" state="frozen"/>
      <selection pane="topRight" activeCell="C1" sqref="C1"/>
      <selection pane="bottomLeft" activeCell="A2" sqref="A2"/>
      <selection pane="bottomRight" activeCell="Y53" sqref="Y53"/>
    </sheetView>
  </sheetViews>
  <sheetFormatPr defaultRowHeight="15" x14ac:dyDescent="0.25"/>
  <cols>
    <col min="2" max="2" width="48.140625" bestFit="1" customWidth="1"/>
  </cols>
  <sheetData>
    <row r="1" spans="2:31" ht="15.75" thickBot="1" x14ac:dyDescent="0.3">
      <c r="B1" s="28" t="s">
        <v>64</v>
      </c>
      <c r="C1" s="70">
        <v>41671</v>
      </c>
      <c r="D1" s="70">
        <v>41672</v>
      </c>
      <c r="E1" s="70">
        <v>41673</v>
      </c>
      <c r="F1" s="70">
        <v>41674</v>
      </c>
      <c r="G1" s="70">
        <v>41675</v>
      </c>
      <c r="H1" s="70">
        <v>41676</v>
      </c>
      <c r="I1" s="70">
        <v>41677</v>
      </c>
      <c r="J1" s="70">
        <v>41678</v>
      </c>
      <c r="K1" s="70">
        <v>41679</v>
      </c>
      <c r="L1" s="70">
        <v>41680</v>
      </c>
      <c r="M1" s="70">
        <v>41681</v>
      </c>
      <c r="N1" s="70">
        <v>41682</v>
      </c>
      <c r="O1" s="70">
        <v>41683</v>
      </c>
      <c r="P1" s="70">
        <v>41684</v>
      </c>
      <c r="Q1" s="70">
        <v>41685</v>
      </c>
      <c r="R1" s="70">
        <v>41686</v>
      </c>
      <c r="S1" s="70">
        <v>41687</v>
      </c>
      <c r="T1" s="70">
        <v>41688</v>
      </c>
      <c r="U1" s="70">
        <v>41689</v>
      </c>
      <c r="V1" s="70">
        <v>41690</v>
      </c>
      <c r="W1" s="70">
        <v>41691</v>
      </c>
      <c r="X1" s="70">
        <v>41692</v>
      </c>
      <c r="Y1" s="70">
        <v>41693</v>
      </c>
      <c r="Z1" s="70">
        <v>41694</v>
      </c>
      <c r="AA1" s="70">
        <v>41695</v>
      </c>
      <c r="AB1" s="70">
        <v>41696</v>
      </c>
      <c r="AC1" s="70">
        <v>41697</v>
      </c>
      <c r="AD1" s="70">
        <v>41698</v>
      </c>
      <c r="AE1" s="71" t="s">
        <v>4</v>
      </c>
    </row>
    <row r="2" spans="2:31" x14ac:dyDescent="0.25">
      <c r="B2" s="72" t="s">
        <v>65</v>
      </c>
      <c r="C2" s="14">
        <f>SUM(C66,C111)</f>
        <v>32</v>
      </c>
      <c r="D2" s="14">
        <f t="shared" ref="D2:AE11" si="0">SUM(D66,D111)</f>
        <v>28</v>
      </c>
      <c r="E2" s="14">
        <f t="shared" si="0"/>
        <v>49</v>
      </c>
      <c r="F2" s="14">
        <f t="shared" si="0"/>
        <v>56</v>
      </c>
      <c r="G2" s="14">
        <f t="shared" si="0"/>
        <v>37</v>
      </c>
      <c r="H2" s="14">
        <f t="shared" si="0"/>
        <v>54</v>
      </c>
      <c r="I2" s="14">
        <f t="shared" si="0"/>
        <v>52</v>
      </c>
      <c r="J2" s="14">
        <f t="shared" si="0"/>
        <v>35</v>
      </c>
      <c r="K2" s="14">
        <f t="shared" si="0"/>
        <v>43</v>
      </c>
      <c r="L2" s="14">
        <f t="shared" si="0"/>
        <v>63</v>
      </c>
      <c r="M2" s="14">
        <f t="shared" si="0"/>
        <v>0</v>
      </c>
      <c r="N2" s="14">
        <f t="shared" si="0"/>
        <v>0</v>
      </c>
      <c r="O2" s="14">
        <f t="shared" si="0"/>
        <v>0</v>
      </c>
      <c r="P2" s="14">
        <f t="shared" si="0"/>
        <v>0</v>
      </c>
      <c r="Q2" s="14">
        <f t="shared" si="0"/>
        <v>0</v>
      </c>
      <c r="R2" s="14">
        <f t="shared" si="0"/>
        <v>0</v>
      </c>
      <c r="S2" s="14">
        <f t="shared" si="0"/>
        <v>0</v>
      </c>
      <c r="T2" s="14">
        <f t="shared" si="0"/>
        <v>0</v>
      </c>
      <c r="U2" s="14">
        <f t="shared" si="0"/>
        <v>0</v>
      </c>
      <c r="V2" s="14">
        <f t="shared" si="0"/>
        <v>0</v>
      </c>
      <c r="W2" s="14">
        <f t="shared" si="0"/>
        <v>0</v>
      </c>
      <c r="X2" s="14">
        <f t="shared" si="0"/>
        <v>0</v>
      </c>
      <c r="Y2" s="14">
        <f t="shared" si="0"/>
        <v>0</v>
      </c>
      <c r="Z2" s="14">
        <f t="shared" si="0"/>
        <v>0</v>
      </c>
      <c r="AA2" s="14">
        <f t="shared" si="0"/>
        <v>0</v>
      </c>
      <c r="AB2" s="14">
        <f t="shared" si="0"/>
        <v>0</v>
      </c>
      <c r="AC2" s="14">
        <f t="shared" si="0"/>
        <v>0</v>
      </c>
      <c r="AD2" s="14">
        <f t="shared" si="0"/>
        <v>0</v>
      </c>
      <c r="AE2" s="14">
        <f t="shared" si="0"/>
        <v>449</v>
      </c>
    </row>
    <row r="3" spans="2:31" x14ac:dyDescent="0.25">
      <c r="B3" s="72" t="s">
        <v>66</v>
      </c>
      <c r="C3" s="14">
        <f t="shared" ref="C3:R44" si="1">SUM(C67,C112)</f>
        <v>1</v>
      </c>
      <c r="D3" s="14">
        <f t="shared" si="1"/>
        <v>0</v>
      </c>
      <c r="E3" s="14">
        <f t="shared" si="1"/>
        <v>0</v>
      </c>
      <c r="F3" s="14">
        <f t="shared" si="1"/>
        <v>0</v>
      </c>
      <c r="G3" s="14">
        <f t="shared" si="1"/>
        <v>0</v>
      </c>
      <c r="H3" s="14">
        <f t="shared" si="1"/>
        <v>1</v>
      </c>
      <c r="I3" s="14">
        <f t="shared" si="1"/>
        <v>2</v>
      </c>
      <c r="J3" s="14">
        <f t="shared" si="1"/>
        <v>0</v>
      </c>
      <c r="K3" s="14">
        <f t="shared" si="1"/>
        <v>1</v>
      </c>
      <c r="L3" s="14">
        <f t="shared" si="1"/>
        <v>1</v>
      </c>
      <c r="M3" s="14">
        <f t="shared" si="1"/>
        <v>0</v>
      </c>
      <c r="N3" s="14">
        <f t="shared" si="1"/>
        <v>0</v>
      </c>
      <c r="O3" s="14">
        <f t="shared" si="1"/>
        <v>0</v>
      </c>
      <c r="P3" s="14">
        <f t="shared" si="1"/>
        <v>0</v>
      </c>
      <c r="Q3" s="14">
        <f t="shared" si="1"/>
        <v>0</v>
      </c>
      <c r="R3" s="14">
        <f t="shared" si="1"/>
        <v>0</v>
      </c>
      <c r="S3" s="14">
        <f t="shared" si="0"/>
        <v>0</v>
      </c>
      <c r="T3" s="14">
        <f t="shared" si="0"/>
        <v>0</v>
      </c>
      <c r="U3" s="14">
        <f t="shared" si="0"/>
        <v>0</v>
      </c>
      <c r="V3" s="14">
        <f t="shared" si="0"/>
        <v>0</v>
      </c>
      <c r="W3" s="14">
        <f t="shared" si="0"/>
        <v>0</v>
      </c>
      <c r="X3" s="14">
        <f t="shared" si="0"/>
        <v>0</v>
      </c>
      <c r="Y3" s="14">
        <f t="shared" si="0"/>
        <v>0</v>
      </c>
      <c r="Z3" s="14">
        <f t="shared" si="0"/>
        <v>0</v>
      </c>
      <c r="AA3" s="14">
        <f t="shared" si="0"/>
        <v>0</v>
      </c>
      <c r="AB3" s="14">
        <f t="shared" si="0"/>
        <v>0</v>
      </c>
      <c r="AC3" s="14">
        <f t="shared" si="0"/>
        <v>0</v>
      </c>
      <c r="AD3" s="14">
        <f t="shared" si="0"/>
        <v>0</v>
      </c>
      <c r="AE3" s="14">
        <f t="shared" si="0"/>
        <v>6</v>
      </c>
    </row>
    <row r="4" spans="2:31" x14ac:dyDescent="0.25">
      <c r="B4" s="73" t="s">
        <v>67</v>
      </c>
      <c r="C4" s="14">
        <f t="shared" si="1"/>
        <v>239</v>
      </c>
      <c r="D4" s="14">
        <f t="shared" si="0"/>
        <v>263</v>
      </c>
      <c r="E4" s="14">
        <f t="shared" si="0"/>
        <v>362</v>
      </c>
      <c r="F4" s="14">
        <f t="shared" si="0"/>
        <v>302</v>
      </c>
      <c r="G4" s="14">
        <f t="shared" si="0"/>
        <v>348</v>
      </c>
      <c r="H4" s="14">
        <f t="shared" si="0"/>
        <v>355</v>
      </c>
      <c r="I4" s="14">
        <f t="shared" si="0"/>
        <v>356</v>
      </c>
      <c r="J4" s="14">
        <f t="shared" si="0"/>
        <v>248</v>
      </c>
      <c r="K4" s="14">
        <f t="shared" si="0"/>
        <v>246</v>
      </c>
      <c r="L4" s="14">
        <f t="shared" si="0"/>
        <v>439</v>
      </c>
      <c r="M4" s="14">
        <f t="shared" si="0"/>
        <v>0</v>
      </c>
      <c r="N4" s="14">
        <f t="shared" si="0"/>
        <v>0</v>
      </c>
      <c r="O4" s="14">
        <f t="shared" si="0"/>
        <v>0</v>
      </c>
      <c r="P4" s="14">
        <f t="shared" si="0"/>
        <v>0</v>
      </c>
      <c r="Q4" s="14">
        <f t="shared" si="0"/>
        <v>0</v>
      </c>
      <c r="R4" s="14">
        <f t="shared" si="0"/>
        <v>0</v>
      </c>
      <c r="S4" s="14">
        <f t="shared" si="0"/>
        <v>0</v>
      </c>
      <c r="T4" s="14">
        <f t="shared" si="0"/>
        <v>0</v>
      </c>
      <c r="U4" s="14">
        <f t="shared" si="0"/>
        <v>0</v>
      </c>
      <c r="V4" s="14">
        <f t="shared" si="0"/>
        <v>0</v>
      </c>
      <c r="W4" s="14">
        <f t="shared" si="0"/>
        <v>0</v>
      </c>
      <c r="X4" s="14">
        <f t="shared" si="0"/>
        <v>0</v>
      </c>
      <c r="Y4" s="14">
        <f t="shared" si="0"/>
        <v>0</v>
      </c>
      <c r="Z4" s="14">
        <f t="shared" si="0"/>
        <v>0</v>
      </c>
      <c r="AA4" s="14">
        <f t="shared" si="0"/>
        <v>0</v>
      </c>
      <c r="AB4" s="14">
        <f t="shared" si="0"/>
        <v>0</v>
      </c>
      <c r="AC4" s="14">
        <f t="shared" si="0"/>
        <v>0</v>
      </c>
      <c r="AD4" s="14">
        <f t="shared" si="0"/>
        <v>0</v>
      </c>
      <c r="AE4" s="14">
        <f t="shared" si="0"/>
        <v>3158</v>
      </c>
    </row>
    <row r="5" spans="2:31" x14ac:dyDescent="0.25">
      <c r="B5" s="73" t="s">
        <v>68</v>
      </c>
      <c r="C5" s="14">
        <f t="shared" si="1"/>
        <v>16</v>
      </c>
      <c r="D5" s="14">
        <f t="shared" si="0"/>
        <v>15</v>
      </c>
      <c r="E5" s="14">
        <f t="shared" si="0"/>
        <v>23</v>
      </c>
      <c r="F5" s="14">
        <f t="shared" si="0"/>
        <v>12</v>
      </c>
      <c r="G5" s="14">
        <f t="shared" si="0"/>
        <v>19</v>
      </c>
      <c r="H5" s="14">
        <f t="shared" si="0"/>
        <v>14</v>
      </c>
      <c r="I5" s="14">
        <f t="shared" si="0"/>
        <v>10</v>
      </c>
      <c r="J5" s="14">
        <f t="shared" si="0"/>
        <v>7</v>
      </c>
      <c r="K5" s="14">
        <f t="shared" si="0"/>
        <v>22</v>
      </c>
      <c r="L5" s="14">
        <f t="shared" si="0"/>
        <v>25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14">
        <f t="shared" si="0"/>
        <v>0</v>
      </c>
      <c r="V5" s="14">
        <f t="shared" si="0"/>
        <v>0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4">
        <f t="shared" si="0"/>
        <v>0</v>
      </c>
      <c r="AC5" s="14">
        <f t="shared" si="0"/>
        <v>0</v>
      </c>
      <c r="AD5" s="14">
        <f t="shared" si="0"/>
        <v>0</v>
      </c>
      <c r="AE5" s="14">
        <f t="shared" si="0"/>
        <v>163</v>
      </c>
    </row>
    <row r="6" spans="2:31" x14ac:dyDescent="0.25">
      <c r="B6" s="73" t="s">
        <v>69</v>
      </c>
      <c r="C6" s="14">
        <f t="shared" si="1"/>
        <v>40</v>
      </c>
      <c r="D6" s="14">
        <f t="shared" si="0"/>
        <v>34</v>
      </c>
      <c r="E6" s="14">
        <f t="shared" si="0"/>
        <v>42</v>
      </c>
      <c r="F6" s="14">
        <f t="shared" si="0"/>
        <v>36</v>
      </c>
      <c r="G6" s="14">
        <f t="shared" si="0"/>
        <v>52</v>
      </c>
      <c r="H6" s="14">
        <f t="shared" si="0"/>
        <v>47</v>
      </c>
      <c r="I6" s="14">
        <f t="shared" si="0"/>
        <v>39</v>
      </c>
      <c r="J6" s="14">
        <f t="shared" si="0"/>
        <v>37</v>
      </c>
      <c r="K6" s="14">
        <f t="shared" si="0"/>
        <v>34</v>
      </c>
      <c r="L6" s="14">
        <f t="shared" si="0"/>
        <v>40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401</v>
      </c>
    </row>
    <row r="7" spans="2:31" x14ac:dyDescent="0.25">
      <c r="B7" s="73" t="s">
        <v>70</v>
      </c>
      <c r="C7" s="14">
        <f t="shared" si="1"/>
        <v>325</v>
      </c>
      <c r="D7" s="14">
        <f t="shared" si="0"/>
        <v>241</v>
      </c>
      <c r="E7" s="14">
        <f t="shared" si="0"/>
        <v>558</v>
      </c>
      <c r="F7" s="14">
        <f t="shared" si="0"/>
        <v>559</v>
      </c>
      <c r="G7" s="14">
        <f t="shared" si="0"/>
        <v>428</v>
      </c>
      <c r="H7" s="14">
        <f t="shared" si="0"/>
        <v>383</v>
      </c>
      <c r="I7" s="14">
        <f t="shared" si="0"/>
        <v>512</v>
      </c>
      <c r="J7" s="14">
        <f t="shared" si="0"/>
        <v>414</v>
      </c>
      <c r="K7" s="14">
        <f t="shared" si="0"/>
        <v>279</v>
      </c>
      <c r="L7" s="14">
        <f t="shared" si="0"/>
        <v>411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14">
        <f t="shared" si="0"/>
        <v>0</v>
      </c>
      <c r="AE7" s="14">
        <f t="shared" si="0"/>
        <v>4110</v>
      </c>
    </row>
    <row r="8" spans="2:31" x14ac:dyDescent="0.25">
      <c r="B8" s="73" t="s">
        <v>71</v>
      </c>
      <c r="C8" s="14">
        <f t="shared" si="1"/>
        <v>28</v>
      </c>
      <c r="D8" s="14">
        <f t="shared" si="0"/>
        <v>21</v>
      </c>
      <c r="E8" s="14">
        <f t="shared" si="0"/>
        <v>33</v>
      </c>
      <c r="F8" s="14">
        <f t="shared" si="0"/>
        <v>28</v>
      </c>
      <c r="G8" s="14">
        <f t="shared" si="0"/>
        <v>65</v>
      </c>
      <c r="H8" s="14">
        <f t="shared" si="0"/>
        <v>75</v>
      </c>
      <c r="I8" s="14">
        <f t="shared" si="0"/>
        <v>31</v>
      </c>
      <c r="J8" s="14">
        <f t="shared" si="0"/>
        <v>39</v>
      </c>
      <c r="K8" s="14">
        <f t="shared" si="0"/>
        <v>31</v>
      </c>
      <c r="L8" s="14">
        <f t="shared" si="0"/>
        <v>37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0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4">
        <f t="shared" si="0"/>
        <v>0</v>
      </c>
      <c r="AB8" s="14">
        <f t="shared" si="0"/>
        <v>0</v>
      </c>
      <c r="AC8" s="14">
        <f t="shared" si="0"/>
        <v>0</v>
      </c>
      <c r="AD8" s="14">
        <f t="shared" si="0"/>
        <v>0</v>
      </c>
      <c r="AE8" s="14">
        <f t="shared" si="0"/>
        <v>388</v>
      </c>
    </row>
    <row r="9" spans="2:31" x14ac:dyDescent="0.25">
      <c r="B9" s="73" t="s">
        <v>72</v>
      </c>
      <c r="C9" s="14">
        <f t="shared" si="1"/>
        <v>85</v>
      </c>
      <c r="D9" s="14">
        <f t="shared" si="0"/>
        <v>109</v>
      </c>
      <c r="E9" s="14">
        <f t="shared" si="0"/>
        <v>98</v>
      </c>
      <c r="F9" s="14">
        <f t="shared" si="0"/>
        <v>96</v>
      </c>
      <c r="G9" s="14">
        <f t="shared" si="0"/>
        <v>146</v>
      </c>
      <c r="H9" s="14">
        <f t="shared" si="0"/>
        <v>116</v>
      </c>
      <c r="I9" s="14">
        <f t="shared" si="0"/>
        <v>120</v>
      </c>
      <c r="J9" s="14">
        <f t="shared" si="0"/>
        <v>79</v>
      </c>
      <c r="K9" s="14">
        <f t="shared" si="0"/>
        <v>98</v>
      </c>
      <c r="L9" s="14">
        <f t="shared" si="0"/>
        <v>98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  <c r="T9" s="14">
        <f t="shared" si="0"/>
        <v>0</v>
      </c>
      <c r="U9" s="14">
        <f t="shared" si="0"/>
        <v>0</v>
      </c>
      <c r="V9" s="14">
        <f t="shared" si="0"/>
        <v>0</v>
      </c>
      <c r="W9" s="14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4">
        <f t="shared" si="0"/>
        <v>0</v>
      </c>
      <c r="AB9" s="14">
        <f t="shared" si="0"/>
        <v>0</v>
      </c>
      <c r="AC9" s="14">
        <f t="shared" si="0"/>
        <v>0</v>
      </c>
      <c r="AD9" s="14">
        <f t="shared" si="0"/>
        <v>0</v>
      </c>
      <c r="AE9" s="14">
        <f t="shared" si="0"/>
        <v>1045</v>
      </c>
    </row>
    <row r="10" spans="2:31" x14ac:dyDescent="0.25">
      <c r="B10" s="74" t="s">
        <v>73</v>
      </c>
      <c r="C10" s="14">
        <f t="shared" si="1"/>
        <v>2</v>
      </c>
      <c r="D10" s="14">
        <f t="shared" si="0"/>
        <v>0</v>
      </c>
      <c r="E10" s="14">
        <f t="shared" si="0"/>
        <v>2</v>
      </c>
      <c r="F10" s="14">
        <f t="shared" si="0"/>
        <v>1</v>
      </c>
      <c r="G10" s="14">
        <f t="shared" si="0"/>
        <v>13</v>
      </c>
      <c r="H10" s="14">
        <f t="shared" si="0"/>
        <v>6</v>
      </c>
      <c r="I10" s="14">
        <f t="shared" si="0"/>
        <v>1</v>
      </c>
      <c r="J10" s="14">
        <f t="shared" si="0"/>
        <v>1</v>
      </c>
      <c r="K10" s="14">
        <f t="shared" si="0"/>
        <v>0</v>
      </c>
      <c r="L10" s="14">
        <f t="shared" si="0"/>
        <v>2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 t="shared" si="0"/>
        <v>0</v>
      </c>
      <c r="T10" s="14">
        <f t="shared" si="0"/>
        <v>0</v>
      </c>
      <c r="U10" s="14">
        <f t="shared" si="0"/>
        <v>0</v>
      </c>
      <c r="V10" s="14">
        <f t="shared" si="0"/>
        <v>0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f t="shared" si="0"/>
        <v>0</v>
      </c>
      <c r="AD10" s="14">
        <f t="shared" si="0"/>
        <v>0</v>
      </c>
      <c r="AE10" s="14">
        <f t="shared" si="0"/>
        <v>28</v>
      </c>
    </row>
    <row r="11" spans="2:31" x14ac:dyDescent="0.25">
      <c r="B11" s="73" t="s">
        <v>74</v>
      </c>
      <c r="C11" s="14">
        <f t="shared" si="1"/>
        <v>2692</v>
      </c>
      <c r="D11" s="14">
        <f t="shared" si="0"/>
        <v>2444</v>
      </c>
      <c r="E11" s="14">
        <f t="shared" si="0"/>
        <v>3496</v>
      </c>
      <c r="F11" s="14">
        <f t="shared" si="0"/>
        <v>3589</v>
      </c>
      <c r="G11" s="14">
        <f t="shared" si="0"/>
        <v>3276</v>
      </c>
      <c r="H11" s="14">
        <f t="shared" si="0"/>
        <v>3586</v>
      </c>
      <c r="I11" s="14">
        <f t="shared" si="0"/>
        <v>3472</v>
      </c>
      <c r="J11" s="14">
        <f t="shared" si="0"/>
        <v>3000</v>
      </c>
      <c r="K11" s="14">
        <f t="shared" si="0"/>
        <v>2803</v>
      </c>
      <c r="L11" s="14">
        <f t="shared" si="0"/>
        <v>3805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4">
        <f t="shared" si="0"/>
        <v>0</v>
      </c>
      <c r="R11" s="14">
        <f t="shared" si="0"/>
        <v>0</v>
      </c>
      <c r="S11" s="14">
        <f t="shared" si="0"/>
        <v>0</v>
      </c>
      <c r="T11" s="14">
        <f t="shared" si="0"/>
        <v>0</v>
      </c>
      <c r="U11" s="14">
        <f t="shared" si="0"/>
        <v>0</v>
      </c>
      <c r="V11" s="14">
        <f t="shared" ref="D11:AE20" si="2">SUM(V75,V120)</f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4">
        <f t="shared" si="2"/>
        <v>0</v>
      </c>
      <c r="AB11" s="14">
        <f t="shared" si="2"/>
        <v>0</v>
      </c>
      <c r="AC11" s="14">
        <f t="shared" si="2"/>
        <v>0</v>
      </c>
      <c r="AD11" s="14">
        <f t="shared" si="2"/>
        <v>0</v>
      </c>
      <c r="AE11" s="14">
        <f t="shared" si="2"/>
        <v>32163</v>
      </c>
    </row>
    <row r="12" spans="2:31" x14ac:dyDescent="0.25">
      <c r="B12" s="73" t="s">
        <v>75</v>
      </c>
      <c r="C12" s="14">
        <f t="shared" si="1"/>
        <v>2</v>
      </c>
      <c r="D12" s="14">
        <f t="shared" si="2"/>
        <v>1</v>
      </c>
      <c r="E12" s="14">
        <f t="shared" si="2"/>
        <v>1</v>
      </c>
      <c r="F12" s="14">
        <f t="shared" si="2"/>
        <v>2</v>
      </c>
      <c r="G12" s="14">
        <f t="shared" si="2"/>
        <v>0</v>
      </c>
      <c r="H12" s="14">
        <f t="shared" si="2"/>
        <v>0</v>
      </c>
      <c r="I12" s="14">
        <f t="shared" si="2"/>
        <v>1</v>
      </c>
      <c r="J12" s="14">
        <f t="shared" si="2"/>
        <v>6</v>
      </c>
      <c r="K12" s="14">
        <f t="shared" si="2"/>
        <v>1</v>
      </c>
      <c r="L12" s="14">
        <f t="shared" si="2"/>
        <v>1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  <c r="R12" s="14">
        <f t="shared" si="2"/>
        <v>0</v>
      </c>
      <c r="S12" s="14">
        <f t="shared" si="2"/>
        <v>0</v>
      </c>
      <c r="T12" s="14">
        <f t="shared" si="2"/>
        <v>0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4">
        <f t="shared" si="2"/>
        <v>0</v>
      </c>
      <c r="AA12" s="14">
        <f t="shared" si="2"/>
        <v>0</v>
      </c>
      <c r="AB12" s="14">
        <f t="shared" si="2"/>
        <v>0</v>
      </c>
      <c r="AC12" s="14">
        <f t="shared" si="2"/>
        <v>0</v>
      </c>
      <c r="AD12" s="14">
        <f t="shared" si="2"/>
        <v>0</v>
      </c>
      <c r="AE12" s="14">
        <f t="shared" si="2"/>
        <v>15</v>
      </c>
    </row>
    <row r="13" spans="2:31" x14ac:dyDescent="0.25">
      <c r="B13" s="73" t="s">
        <v>76</v>
      </c>
      <c r="C13" s="14">
        <f t="shared" si="1"/>
        <v>2</v>
      </c>
      <c r="D13" s="14">
        <f t="shared" si="2"/>
        <v>4</v>
      </c>
      <c r="E13" s="14">
        <f t="shared" si="2"/>
        <v>1</v>
      </c>
      <c r="F13" s="14">
        <f t="shared" si="2"/>
        <v>2</v>
      </c>
      <c r="G13" s="14">
        <f t="shared" si="2"/>
        <v>3</v>
      </c>
      <c r="H13" s="14">
        <f t="shared" si="2"/>
        <v>3</v>
      </c>
      <c r="I13" s="14">
        <f t="shared" si="2"/>
        <v>2</v>
      </c>
      <c r="J13" s="14">
        <f t="shared" si="2"/>
        <v>1</v>
      </c>
      <c r="K13" s="14">
        <f t="shared" si="2"/>
        <v>1</v>
      </c>
      <c r="L13" s="14">
        <f t="shared" si="2"/>
        <v>2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2"/>
        <v>0</v>
      </c>
      <c r="Q13" s="14">
        <f t="shared" si="2"/>
        <v>0</v>
      </c>
      <c r="R13" s="14">
        <f t="shared" si="2"/>
        <v>0</v>
      </c>
      <c r="S13" s="14">
        <f t="shared" si="2"/>
        <v>0</v>
      </c>
      <c r="T13" s="14">
        <f t="shared" si="2"/>
        <v>0</v>
      </c>
      <c r="U13" s="14">
        <f t="shared" si="2"/>
        <v>0</v>
      </c>
      <c r="V13" s="14">
        <f t="shared" si="2"/>
        <v>0</v>
      </c>
      <c r="W13" s="14">
        <f t="shared" si="2"/>
        <v>0</v>
      </c>
      <c r="X13" s="14">
        <f t="shared" si="2"/>
        <v>0</v>
      </c>
      <c r="Y13" s="14">
        <f t="shared" si="2"/>
        <v>0</v>
      </c>
      <c r="Z13" s="14">
        <f t="shared" si="2"/>
        <v>0</v>
      </c>
      <c r="AA13" s="14">
        <f t="shared" si="2"/>
        <v>0</v>
      </c>
      <c r="AB13" s="14">
        <f t="shared" si="2"/>
        <v>0</v>
      </c>
      <c r="AC13" s="14">
        <f t="shared" si="2"/>
        <v>0</v>
      </c>
      <c r="AD13" s="14">
        <f t="shared" si="2"/>
        <v>0</v>
      </c>
      <c r="AE13" s="14">
        <f t="shared" si="2"/>
        <v>21</v>
      </c>
    </row>
    <row r="14" spans="2:31" x14ac:dyDescent="0.25">
      <c r="B14" s="73" t="s">
        <v>77</v>
      </c>
      <c r="C14" s="14">
        <f t="shared" si="1"/>
        <v>127</v>
      </c>
      <c r="D14" s="14">
        <f t="shared" si="2"/>
        <v>98</v>
      </c>
      <c r="E14" s="14">
        <f t="shared" si="2"/>
        <v>115</v>
      </c>
      <c r="F14" s="14">
        <f t="shared" si="2"/>
        <v>104</v>
      </c>
      <c r="G14" s="14">
        <f t="shared" si="2"/>
        <v>168</v>
      </c>
      <c r="H14" s="14">
        <f t="shared" si="2"/>
        <v>119</v>
      </c>
      <c r="I14" s="14">
        <f t="shared" si="2"/>
        <v>70</v>
      </c>
      <c r="J14" s="14">
        <f t="shared" si="2"/>
        <v>53</v>
      </c>
      <c r="K14" s="14">
        <f t="shared" si="2"/>
        <v>100</v>
      </c>
      <c r="L14" s="14">
        <f t="shared" si="2"/>
        <v>110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2"/>
        <v>0</v>
      </c>
      <c r="S14" s="14">
        <f t="shared" si="2"/>
        <v>0</v>
      </c>
      <c r="T14" s="14">
        <f t="shared" si="2"/>
        <v>0</v>
      </c>
      <c r="U14" s="14">
        <f t="shared" si="2"/>
        <v>0</v>
      </c>
      <c r="V14" s="14">
        <f t="shared" si="2"/>
        <v>0</v>
      </c>
      <c r="W14" s="14">
        <f t="shared" si="2"/>
        <v>0</v>
      </c>
      <c r="X14" s="14">
        <f t="shared" si="2"/>
        <v>0</v>
      </c>
      <c r="Y14" s="14">
        <f t="shared" si="2"/>
        <v>0</v>
      </c>
      <c r="Z14" s="14">
        <f t="shared" si="2"/>
        <v>0</v>
      </c>
      <c r="AA14" s="14">
        <f t="shared" si="2"/>
        <v>0</v>
      </c>
      <c r="AB14" s="14">
        <f t="shared" si="2"/>
        <v>0</v>
      </c>
      <c r="AC14" s="14">
        <f t="shared" si="2"/>
        <v>0</v>
      </c>
      <c r="AD14" s="14">
        <f t="shared" si="2"/>
        <v>0</v>
      </c>
      <c r="AE14" s="14">
        <f t="shared" si="2"/>
        <v>1064</v>
      </c>
    </row>
    <row r="15" spans="2:31" x14ac:dyDescent="0.25">
      <c r="B15" s="75" t="s">
        <v>78</v>
      </c>
      <c r="C15" s="14">
        <f t="shared" si="1"/>
        <v>1</v>
      </c>
      <c r="D15" s="14">
        <f t="shared" si="2"/>
        <v>1</v>
      </c>
      <c r="E15" s="14">
        <f t="shared" si="2"/>
        <v>0</v>
      </c>
      <c r="F15" s="14">
        <f t="shared" si="2"/>
        <v>3</v>
      </c>
      <c r="G15" s="14">
        <f t="shared" si="2"/>
        <v>2</v>
      </c>
      <c r="H15" s="14">
        <f t="shared" si="2"/>
        <v>4</v>
      </c>
      <c r="I15" s="14">
        <f t="shared" si="2"/>
        <v>3</v>
      </c>
      <c r="J15" s="14">
        <f t="shared" si="2"/>
        <v>1</v>
      </c>
      <c r="K15" s="14">
        <f t="shared" si="2"/>
        <v>1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4">
        <f t="shared" si="2"/>
        <v>0</v>
      </c>
      <c r="R15" s="14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4">
        <f t="shared" si="2"/>
        <v>0</v>
      </c>
      <c r="W15" s="14">
        <f t="shared" si="2"/>
        <v>0</v>
      </c>
      <c r="X15" s="14">
        <f t="shared" si="2"/>
        <v>0</v>
      </c>
      <c r="Y15" s="14">
        <f t="shared" si="2"/>
        <v>0</v>
      </c>
      <c r="Z15" s="14">
        <f t="shared" si="2"/>
        <v>0</v>
      </c>
      <c r="AA15" s="14">
        <f t="shared" si="2"/>
        <v>0</v>
      </c>
      <c r="AB15" s="14">
        <f t="shared" si="2"/>
        <v>0</v>
      </c>
      <c r="AC15" s="14">
        <f t="shared" si="2"/>
        <v>0</v>
      </c>
      <c r="AD15" s="14">
        <f t="shared" si="2"/>
        <v>0</v>
      </c>
      <c r="AE15" s="14">
        <f t="shared" si="2"/>
        <v>16</v>
      </c>
    </row>
    <row r="16" spans="2:31" x14ac:dyDescent="0.25">
      <c r="B16" s="73" t="s">
        <v>79</v>
      </c>
      <c r="C16" s="14">
        <f t="shared" si="1"/>
        <v>2488</v>
      </c>
      <c r="D16" s="14">
        <f t="shared" si="2"/>
        <v>2447</v>
      </c>
      <c r="E16" s="14">
        <f t="shared" si="2"/>
        <v>2905</v>
      </c>
      <c r="F16" s="14">
        <f t="shared" si="2"/>
        <v>3034</v>
      </c>
      <c r="G16" s="14">
        <f t="shared" si="2"/>
        <v>3045</v>
      </c>
      <c r="H16" s="14">
        <f t="shared" si="2"/>
        <v>3298</v>
      </c>
      <c r="I16" s="14">
        <f t="shared" si="2"/>
        <v>3022</v>
      </c>
      <c r="J16" s="14">
        <f t="shared" si="2"/>
        <v>2748</v>
      </c>
      <c r="K16" s="14">
        <f t="shared" si="2"/>
        <v>2460</v>
      </c>
      <c r="L16" s="14">
        <f t="shared" si="2"/>
        <v>3136</v>
      </c>
      <c r="M16" s="14">
        <f t="shared" si="2"/>
        <v>0</v>
      </c>
      <c r="N16" s="14">
        <f t="shared" si="2"/>
        <v>0</v>
      </c>
      <c r="O16" s="14">
        <f t="shared" si="2"/>
        <v>0</v>
      </c>
      <c r="P16" s="14">
        <f t="shared" si="2"/>
        <v>0</v>
      </c>
      <c r="Q16" s="14">
        <f t="shared" si="2"/>
        <v>0</v>
      </c>
      <c r="R16" s="14">
        <f t="shared" si="2"/>
        <v>0</v>
      </c>
      <c r="S16" s="14">
        <f t="shared" si="2"/>
        <v>0</v>
      </c>
      <c r="T16" s="14">
        <f t="shared" si="2"/>
        <v>0</v>
      </c>
      <c r="U16" s="14">
        <f t="shared" si="2"/>
        <v>0</v>
      </c>
      <c r="V16" s="14">
        <f t="shared" si="2"/>
        <v>0</v>
      </c>
      <c r="W16" s="14">
        <f t="shared" si="2"/>
        <v>0</v>
      </c>
      <c r="X16" s="14">
        <f t="shared" si="2"/>
        <v>0</v>
      </c>
      <c r="Y16" s="14">
        <f t="shared" si="2"/>
        <v>0</v>
      </c>
      <c r="Z16" s="14">
        <f t="shared" si="2"/>
        <v>0</v>
      </c>
      <c r="AA16" s="14">
        <f t="shared" si="2"/>
        <v>0</v>
      </c>
      <c r="AB16" s="14">
        <f t="shared" si="2"/>
        <v>0</v>
      </c>
      <c r="AC16" s="14">
        <f t="shared" si="2"/>
        <v>0</v>
      </c>
      <c r="AD16" s="14">
        <f t="shared" si="2"/>
        <v>0</v>
      </c>
      <c r="AE16" s="14">
        <f t="shared" si="2"/>
        <v>28583</v>
      </c>
    </row>
    <row r="17" spans="2:31" x14ac:dyDescent="0.25">
      <c r="B17" s="73" t="s">
        <v>80</v>
      </c>
      <c r="C17" s="14">
        <f t="shared" si="1"/>
        <v>6</v>
      </c>
      <c r="D17" s="14">
        <f t="shared" si="2"/>
        <v>4</v>
      </c>
      <c r="E17" s="14">
        <f t="shared" si="2"/>
        <v>19</v>
      </c>
      <c r="F17" s="14">
        <f t="shared" si="2"/>
        <v>10</v>
      </c>
      <c r="G17" s="14">
        <f t="shared" si="2"/>
        <v>13</v>
      </c>
      <c r="H17" s="14">
        <f t="shared" si="2"/>
        <v>12</v>
      </c>
      <c r="I17" s="14">
        <f t="shared" si="2"/>
        <v>12</v>
      </c>
      <c r="J17" s="14">
        <f t="shared" si="2"/>
        <v>9</v>
      </c>
      <c r="K17" s="14">
        <f t="shared" si="2"/>
        <v>13</v>
      </c>
      <c r="L17" s="14">
        <f t="shared" si="2"/>
        <v>13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4">
        <f t="shared" si="2"/>
        <v>0</v>
      </c>
      <c r="Q17" s="14">
        <f t="shared" si="2"/>
        <v>0</v>
      </c>
      <c r="R17" s="14">
        <f t="shared" si="2"/>
        <v>0</v>
      </c>
      <c r="S17" s="14">
        <f t="shared" si="2"/>
        <v>0</v>
      </c>
      <c r="T17" s="14">
        <f t="shared" si="2"/>
        <v>0</v>
      </c>
      <c r="U17" s="14">
        <f t="shared" si="2"/>
        <v>0</v>
      </c>
      <c r="V17" s="14">
        <f t="shared" si="2"/>
        <v>0</v>
      </c>
      <c r="W17" s="14">
        <f t="shared" si="2"/>
        <v>0</v>
      </c>
      <c r="X17" s="14">
        <f t="shared" si="2"/>
        <v>0</v>
      </c>
      <c r="Y17" s="14">
        <f t="shared" si="2"/>
        <v>0</v>
      </c>
      <c r="Z17" s="14">
        <f t="shared" si="2"/>
        <v>0</v>
      </c>
      <c r="AA17" s="14">
        <f t="shared" si="2"/>
        <v>0</v>
      </c>
      <c r="AB17" s="14">
        <f t="shared" si="2"/>
        <v>0</v>
      </c>
      <c r="AC17" s="14">
        <f t="shared" si="2"/>
        <v>0</v>
      </c>
      <c r="AD17" s="14">
        <f t="shared" si="2"/>
        <v>0</v>
      </c>
      <c r="AE17" s="14">
        <f t="shared" si="2"/>
        <v>111</v>
      </c>
    </row>
    <row r="18" spans="2:31" x14ac:dyDescent="0.25">
      <c r="B18" s="73" t="s">
        <v>81</v>
      </c>
      <c r="C18" s="14">
        <f t="shared" si="1"/>
        <v>456</v>
      </c>
      <c r="D18" s="14">
        <f t="shared" si="2"/>
        <v>513</v>
      </c>
      <c r="E18" s="14">
        <f t="shared" si="2"/>
        <v>710</v>
      </c>
      <c r="F18" s="14">
        <f t="shared" si="2"/>
        <v>797</v>
      </c>
      <c r="G18" s="14">
        <f t="shared" si="2"/>
        <v>714</v>
      </c>
      <c r="H18" s="14">
        <f t="shared" si="2"/>
        <v>742</v>
      </c>
      <c r="I18" s="14">
        <f t="shared" si="2"/>
        <v>803</v>
      </c>
      <c r="J18" s="14">
        <f t="shared" si="2"/>
        <v>504</v>
      </c>
      <c r="K18" s="14">
        <f t="shared" si="2"/>
        <v>530</v>
      </c>
      <c r="L18" s="14">
        <f t="shared" si="2"/>
        <v>883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4">
        <f t="shared" si="2"/>
        <v>0</v>
      </c>
      <c r="R18" s="14">
        <f t="shared" si="2"/>
        <v>0</v>
      </c>
      <c r="S18" s="14">
        <f t="shared" si="2"/>
        <v>0</v>
      </c>
      <c r="T18" s="14">
        <f t="shared" si="2"/>
        <v>0</v>
      </c>
      <c r="U18" s="14">
        <f t="shared" si="2"/>
        <v>0</v>
      </c>
      <c r="V18" s="14">
        <f t="shared" si="2"/>
        <v>0</v>
      </c>
      <c r="W18" s="14">
        <f t="shared" si="2"/>
        <v>0</v>
      </c>
      <c r="X18" s="14">
        <f t="shared" si="2"/>
        <v>0</v>
      </c>
      <c r="Y18" s="14">
        <f t="shared" si="2"/>
        <v>0</v>
      </c>
      <c r="Z18" s="14">
        <f t="shared" si="2"/>
        <v>0</v>
      </c>
      <c r="AA18" s="14">
        <f t="shared" si="2"/>
        <v>0</v>
      </c>
      <c r="AB18" s="14">
        <f t="shared" si="2"/>
        <v>0</v>
      </c>
      <c r="AC18" s="14">
        <f t="shared" si="2"/>
        <v>0</v>
      </c>
      <c r="AD18" s="14">
        <f t="shared" si="2"/>
        <v>0</v>
      </c>
      <c r="AE18" s="14">
        <f t="shared" si="2"/>
        <v>6652</v>
      </c>
    </row>
    <row r="19" spans="2:31" x14ac:dyDescent="0.25">
      <c r="B19" s="73" t="s">
        <v>82</v>
      </c>
      <c r="C19" s="14">
        <f t="shared" si="1"/>
        <v>274</v>
      </c>
      <c r="D19" s="14">
        <f t="shared" si="2"/>
        <v>121</v>
      </c>
      <c r="E19" s="14">
        <f t="shared" si="2"/>
        <v>103</v>
      </c>
      <c r="F19" s="14">
        <f t="shared" si="2"/>
        <v>59</v>
      </c>
      <c r="G19" s="14">
        <f t="shared" si="2"/>
        <v>621</v>
      </c>
      <c r="H19" s="14">
        <f t="shared" si="2"/>
        <v>932</v>
      </c>
      <c r="I19" s="14">
        <f t="shared" si="2"/>
        <v>336</v>
      </c>
      <c r="J19" s="14">
        <f t="shared" si="2"/>
        <v>186</v>
      </c>
      <c r="K19" s="14">
        <f t="shared" si="2"/>
        <v>64</v>
      </c>
      <c r="L19" s="14">
        <f t="shared" si="2"/>
        <v>39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2"/>
        <v>0</v>
      </c>
      <c r="Q19" s="14">
        <f t="shared" si="2"/>
        <v>0</v>
      </c>
      <c r="R19" s="14">
        <f t="shared" si="2"/>
        <v>0</v>
      </c>
      <c r="S19" s="14">
        <f t="shared" si="2"/>
        <v>0</v>
      </c>
      <c r="T19" s="14">
        <f t="shared" si="2"/>
        <v>0</v>
      </c>
      <c r="U19" s="14">
        <f t="shared" si="2"/>
        <v>0</v>
      </c>
      <c r="V19" s="14">
        <f t="shared" si="2"/>
        <v>0</v>
      </c>
      <c r="W19" s="14">
        <f t="shared" si="2"/>
        <v>0</v>
      </c>
      <c r="X19" s="14">
        <f t="shared" si="2"/>
        <v>0</v>
      </c>
      <c r="Y19" s="14">
        <f t="shared" si="2"/>
        <v>0</v>
      </c>
      <c r="Z19" s="14">
        <f t="shared" si="2"/>
        <v>0</v>
      </c>
      <c r="AA19" s="14">
        <f t="shared" si="2"/>
        <v>0</v>
      </c>
      <c r="AB19" s="14">
        <f t="shared" si="2"/>
        <v>0</v>
      </c>
      <c r="AC19" s="14">
        <f t="shared" si="2"/>
        <v>0</v>
      </c>
      <c r="AD19" s="14">
        <f t="shared" si="2"/>
        <v>0</v>
      </c>
      <c r="AE19" s="14">
        <f t="shared" si="2"/>
        <v>2735</v>
      </c>
    </row>
    <row r="20" spans="2:31" x14ac:dyDescent="0.25">
      <c r="B20" s="73" t="s">
        <v>83</v>
      </c>
      <c r="C20" s="14">
        <f t="shared" si="1"/>
        <v>146</v>
      </c>
      <c r="D20" s="14">
        <f t="shared" si="2"/>
        <v>157</v>
      </c>
      <c r="E20" s="14">
        <f t="shared" si="2"/>
        <v>246</v>
      </c>
      <c r="F20" s="14">
        <f t="shared" si="2"/>
        <v>253</v>
      </c>
      <c r="G20" s="14">
        <f t="shared" si="2"/>
        <v>232</v>
      </c>
      <c r="H20" s="14">
        <f t="shared" si="2"/>
        <v>230</v>
      </c>
      <c r="I20" s="14">
        <f t="shared" si="2"/>
        <v>250</v>
      </c>
      <c r="J20" s="14">
        <f t="shared" si="2"/>
        <v>200</v>
      </c>
      <c r="K20" s="14">
        <f t="shared" si="2"/>
        <v>203</v>
      </c>
      <c r="L20" s="14">
        <f t="shared" si="2"/>
        <v>228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2"/>
        <v>0</v>
      </c>
      <c r="Q20" s="14">
        <f t="shared" si="2"/>
        <v>0</v>
      </c>
      <c r="R20" s="14">
        <f t="shared" si="2"/>
        <v>0</v>
      </c>
      <c r="S20" s="14">
        <f t="shared" si="2"/>
        <v>0</v>
      </c>
      <c r="T20" s="14">
        <f t="shared" si="2"/>
        <v>0</v>
      </c>
      <c r="U20" s="14">
        <f t="shared" si="2"/>
        <v>0</v>
      </c>
      <c r="V20" s="14">
        <f t="shared" si="2"/>
        <v>0</v>
      </c>
      <c r="W20" s="14">
        <f t="shared" si="2"/>
        <v>0</v>
      </c>
      <c r="X20" s="14">
        <f t="shared" si="2"/>
        <v>0</v>
      </c>
      <c r="Y20" s="14">
        <f t="shared" ref="D20:AE29" si="3">SUM(Y84,Y129)</f>
        <v>0</v>
      </c>
      <c r="Z20" s="14">
        <f t="shared" si="3"/>
        <v>0</v>
      </c>
      <c r="AA20" s="14">
        <f t="shared" si="3"/>
        <v>0</v>
      </c>
      <c r="AB20" s="14">
        <f t="shared" si="3"/>
        <v>0</v>
      </c>
      <c r="AC20" s="14">
        <f t="shared" si="3"/>
        <v>0</v>
      </c>
      <c r="AD20" s="14">
        <f t="shared" si="3"/>
        <v>0</v>
      </c>
      <c r="AE20" s="14">
        <f t="shared" si="3"/>
        <v>2145</v>
      </c>
    </row>
    <row r="21" spans="2:31" x14ac:dyDescent="0.25">
      <c r="B21" s="73" t="s">
        <v>84</v>
      </c>
      <c r="C21" s="14">
        <f t="shared" si="1"/>
        <v>30</v>
      </c>
      <c r="D21" s="14">
        <f t="shared" si="3"/>
        <v>41</v>
      </c>
      <c r="E21" s="14">
        <f t="shared" si="3"/>
        <v>76</v>
      </c>
      <c r="F21" s="14">
        <f t="shared" si="3"/>
        <v>51</v>
      </c>
      <c r="G21" s="14">
        <f t="shared" si="3"/>
        <v>61</v>
      </c>
      <c r="H21" s="14">
        <f t="shared" si="3"/>
        <v>63</v>
      </c>
      <c r="I21" s="14">
        <f t="shared" si="3"/>
        <v>59</v>
      </c>
      <c r="J21" s="14">
        <f t="shared" si="3"/>
        <v>32</v>
      </c>
      <c r="K21" s="14">
        <f t="shared" si="3"/>
        <v>37</v>
      </c>
      <c r="L21" s="14">
        <f t="shared" si="3"/>
        <v>78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14">
        <f t="shared" si="3"/>
        <v>0</v>
      </c>
      <c r="R21" s="14">
        <f t="shared" si="3"/>
        <v>0</v>
      </c>
      <c r="S21" s="14">
        <f t="shared" si="3"/>
        <v>0</v>
      </c>
      <c r="T21" s="14">
        <f t="shared" si="3"/>
        <v>0</v>
      </c>
      <c r="U21" s="14">
        <f t="shared" si="3"/>
        <v>0</v>
      </c>
      <c r="V21" s="14">
        <f t="shared" si="3"/>
        <v>0</v>
      </c>
      <c r="W21" s="14">
        <f t="shared" si="3"/>
        <v>0</v>
      </c>
      <c r="X21" s="14">
        <f t="shared" si="3"/>
        <v>0</v>
      </c>
      <c r="Y21" s="14">
        <f t="shared" si="3"/>
        <v>0</v>
      </c>
      <c r="Z21" s="14">
        <f t="shared" si="3"/>
        <v>0</v>
      </c>
      <c r="AA21" s="14">
        <f t="shared" si="3"/>
        <v>0</v>
      </c>
      <c r="AB21" s="14">
        <f t="shared" si="3"/>
        <v>0</v>
      </c>
      <c r="AC21" s="14">
        <f t="shared" si="3"/>
        <v>0</v>
      </c>
      <c r="AD21" s="14">
        <f t="shared" si="3"/>
        <v>0</v>
      </c>
      <c r="AE21" s="14">
        <f t="shared" si="3"/>
        <v>528</v>
      </c>
    </row>
    <row r="22" spans="2:31" x14ac:dyDescent="0.25">
      <c r="B22" s="73" t="s">
        <v>85</v>
      </c>
      <c r="C22" s="14">
        <f t="shared" si="1"/>
        <v>97</v>
      </c>
      <c r="D22" s="14">
        <f t="shared" si="3"/>
        <v>97</v>
      </c>
      <c r="E22" s="14">
        <f t="shared" si="3"/>
        <v>127</v>
      </c>
      <c r="F22" s="14">
        <f t="shared" si="3"/>
        <v>181</v>
      </c>
      <c r="G22" s="14">
        <f t="shared" si="3"/>
        <v>170</v>
      </c>
      <c r="H22" s="14">
        <f t="shared" si="3"/>
        <v>179</v>
      </c>
      <c r="I22" s="14">
        <f t="shared" si="3"/>
        <v>178</v>
      </c>
      <c r="J22" s="14">
        <f t="shared" si="3"/>
        <v>128</v>
      </c>
      <c r="K22" s="14">
        <f t="shared" si="3"/>
        <v>88</v>
      </c>
      <c r="L22" s="14">
        <f t="shared" si="3"/>
        <v>195</v>
      </c>
      <c r="M22" s="14">
        <f t="shared" si="3"/>
        <v>0</v>
      </c>
      <c r="N22" s="14">
        <f t="shared" si="3"/>
        <v>0</v>
      </c>
      <c r="O22" s="14">
        <f t="shared" si="3"/>
        <v>0</v>
      </c>
      <c r="P22" s="14">
        <f t="shared" si="3"/>
        <v>0</v>
      </c>
      <c r="Q22" s="14">
        <f t="shared" si="3"/>
        <v>0</v>
      </c>
      <c r="R22" s="14">
        <f t="shared" si="3"/>
        <v>0</v>
      </c>
      <c r="S22" s="14">
        <f t="shared" si="3"/>
        <v>0</v>
      </c>
      <c r="T22" s="14">
        <f t="shared" si="3"/>
        <v>0</v>
      </c>
      <c r="U22" s="14">
        <f t="shared" si="3"/>
        <v>0</v>
      </c>
      <c r="V22" s="14">
        <f t="shared" si="3"/>
        <v>0</v>
      </c>
      <c r="W22" s="14">
        <f t="shared" si="3"/>
        <v>0</v>
      </c>
      <c r="X22" s="14">
        <f t="shared" si="3"/>
        <v>0</v>
      </c>
      <c r="Y22" s="14">
        <f t="shared" si="3"/>
        <v>0</v>
      </c>
      <c r="Z22" s="14">
        <f t="shared" si="3"/>
        <v>0</v>
      </c>
      <c r="AA22" s="14">
        <f t="shared" si="3"/>
        <v>0</v>
      </c>
      <c r="AB22" s="14">
        <f t="shared" si="3"/>
        <v>0</v>
      </c>
      <c r="AC22" s="14">
        <f t="shared" si="3"/>
        <v>0</v>
      </c>
      <c r="AD22" s="14">
        <f t="shared" si="3"/>
        <v>0</v>
      </c>
      <c r="AE22" s="14">
        <f t="shared" si="3"/>
        <v>1440</v>
      </c>
    </row>
    <row r="23" spans="2:31" x14ac:dyDescent="0.25">
      <c r="B23" s="73" t="s">
        <v>86</v>
      </c>
      <c r="C23" s="14">
        <f t="shared" si="1"/>
        <v>45</v>
      </c>
      <c r="D23" s="14">
        <f t="shared" si="3"/>
        <v>54</v>
      </c>
      <c r="E23" s="14">
        <f t="shared" si="3"/>
        <v>64</v>
      </c>
      <c r="F23" s="14">
        <f t="shared" si="3"/>
        <v>64</v>
      </c>
      <c r="G23" s="14">
        <f t="shared" si="3"/>
        <v>81</v>
      </c>
      <c r="H23" s="14">
        <f t="shared" si="3"/>
        <v>59</v>
      </c>
      <c r="I23" s="14">
        <f t="shared" si="3"/>
        <v>48</v>
      </c>
      <c r="J23" s="14">
        <f t="shared" si="3"/>
        <v>28</v>
      </c>
      <c r="K23" s="14">
        <f t="shared" si="3"/>
        <v>43</v>
      </c>
      <c r="L23" s="14">
        <f t="shared" si="3"/>
        <v>82</v>
      </c>
      <c r="M23" s="14">
        <f t="shared" si="3"/>
        <v>0</v>
      </c>
      <c r="N23" s="14">
        <f t="shared" si="3"/>
        <v>0</v>
      </c>
      <c r="O23" s="14">
        <f t="shared" si="3"/>
        <v>0</v>
      </c>
      <c r="P23" s="14">
        <f t="shared" si="3"/>
        <v>0</v>
      </c>
      <c r="Q23" s="14">
        <f t="shared" si="3"/>
        <v>0</v>
      </c>
      <c r="R23" s="14">
        <f t="shared" si="3"/>
        <v>0</v>
      </c>
      <c r="S23" s="14">
        <f t="shared" si="3"/>
        <v>0</v>
      </c>
      <c r="T23" s="14">
        <f t="shared" si="3"/>
        <v>0</v>
      </c>
      <c r="U23" s="14">
        <f t="shared" si="3"/>
        <v>0</v>
      </c>
      <c r="V23" s="14">
        <f t="shared" si="3"/>
        <v>0</v>
      </c>
      <c r="W23" s="14">
        <f t="shared" si="3"/>
        <v>0</v>
      </c>
      <c r="X23" s="14">
        <f t="shared" si="3"/>
        <v>0</v>
      </c>
      <c r="Y23" s="14">
        <f t="shared" si="3"/>
        <v>0</v>
      </c>
      <c r="Z23" s="14">
        <f t="shared" si="3"/>
        <v>0</v>
      </c>
      <c r="AA23" s="14">
        <f t="shared" si="3"/>
        <v>0</v>
      </c>
      <c r="AB23" s="14">
        <f t="shared" si="3"/>
        <v>0</v>
      </c>
      <c r="AC23" s="14">
        <f t="shared" si="3"/>
        <v>0</v>
      </c>
      <c r="AD23" s="14">
        <f t="shared" si="3"/>
        <v>0</v>
      </c>
      <c r="AE23" s="14">
        <f t="shared" si="3"/>
        <v>568</v>
      </c>
    </row>
    <row r="24" spans="2:31" x14ac:dyDescent="0.25">
      <c r="B24" s="73" t="s">
        <v>87</v>
      </c>
      <c r="C24" s="14">
        <f t="shared" si="1"/>
        <v>15</v>
      </c>
      <c r="D24" s="14">
        <f t="shared" si="3"/>
        <v>22</v>
      </c>
      <c r="E24" s="14">
        <f t="shared" si="3"/>
        <v>41</v>
      </c>
      <c r="F24" s="14">
        <f t="shared" si="3"/>
        <v>50</v>
      </c>
      <c r="G24" s="14">
        <f t="shared" si="3"/>
        <v>22</v>
      </c>
      <c r="H24" s="14">
        <f t="shared" si="3"/>
        <v>29</v>
      </c>
      <c r="I24" s="14">
        <f t="shared" si="3"/>
        <v>29</v>
      </c>
      <c r="J24" s="14">
        <f t="shared" si="3"/>
        <v>23</v>
      </c>
      <c r="K24" s="14">
        <f t="shared" si="3"/>
        <v>19</v>
      </c>
      <c r="L24" s="14">
        <f t="shared" si="3"/>
        <v>29</v>
      </c>
      <c r="M24" s="14">
        <f t="shared" si="3"/>
        <v>0</v>
      </c>
      <c r="N24" s="14">
        <f t="shared" si="3"/>
        <v>0</v>
      </c>
      <c r="O24" s="14">
        <f t="shared" si="3"/>
        <v>0</v>
      </c>
      <c r="P24" s="14">
        <f t="shared" si="3"/>
        <v>0</v>
      </c>
      <c r="Q24" s="14">
        <f t="shared" si="3"/>
        <v>0</v>
      </c>
      <c r="R24" s="14">
        <f t="shared" si="3"/>
        <v>0</v>
      </c>
      <c r="S24" s="14">
        <f t="shared" si="3"/>
        <v>0</v>
      </c>
      <c r="T24" s="14">
        <f t="shared" si="3"/>
        <v>0</v>
      </c>
      <c r="U24" s="14">
        <f t="shared" si="3"/>
        <v>0</v>
      </c>
      <c r="V24" s="14">
        <f t="shared" si="3"/>
        <v>0</v>
      </c>
      <c r="W24" s="14">
        <f t="shared" si="3"/>
        <v>0</v>
      </c>
      <c r="X24" s="14">
        <f t="shared" si="3"/>
        <v>0</v>
      </c>
      <c r="Y24" s="14">
        <f t="shared" si="3"/>
        <v>0</v>
      </c>
      <c r="Z24" s="14">
        <f t="shared" si="3"/>
        <v>0</v>
      </c>
      <c r="AA24" s="14">
        <f t="shared" si="3"/>
        <v>0</v>
      </c>
      <c r="AB24" s="14">
        <f t="shared" si="3"/>
        <v>0</v>
      </c>
      <c r="AC24" s="14">
        <f t="shared" si="3"/>
        <v>0</v>
      </c>
      <c r="AD24" s="14">
        <f t="shared" si="3"/>
        <v>0</v>
      </c>
      <c r="AE24" s="14">
        <f t="shared" si="3"/>
        <v>279</v>
      </c>
    </row>
    <row r="25" spans="2:31" x14ac:dyDescent="0.25">
      <c r="B25" s="73" t="s">
        <v>88</v>
      </c>
      <c r="C25" s="14">
        <f t="shared" si="1"/>
        <v>10</v>
      </c>
      <c r="D25" s="14">
        <f t="shared" si="3"/>
        <v>12</v>
      </c>
      <c r="E25" s="14">
        <f t="shared" si="3"/>
        <v>12</v>
      </c>
      <c r="F25" s="14">
        <f t="shared" si="3"/>
        <v>21</v>
      </c>
      <c r="G25" s="14">
        <f t="shared" si="3"/>
        <v>14</v>
      </c>
      <c r="H25" s="14">
        <f t="shared" si="3"/>
        <v>20</v>
      </c>
      <c r="I25" s="14">
        <f t="shared" si="3"/>
        <v>15</v>
      </c>
      <c r="J25" s="14">
        <f t="shared" si="3"/>
        <v>11</v>
      </c>
      <c r="K25" s="14">
        <f t="shared" si="3"/>
        <v>7</v>
      </c>
      <c r="L25" s="14">
        <f t="shared" si="3"/>
        <v>15</v>
      </c>
      <c r="M25" s="14">
        <f t="shared" si="3"/>
        <v>0</v>
      </c>
      <c r="N25" s="14">
        <f t="shared" si="3"/>
        <v>0</v>
      </c>
      <c r="O25" s="14">
        <f t="shared" si="3"/>
        <v>0</v>
      </c>
      <c r="P25" s="14">
        <f t="shared" si="3"/>
        <v>0</v>
      </c>
      <c r="Q25" s="14">
        <f t="shared" si="3"/>
        <v>0</v>
      </c>
      <c r="R25" s="14">
        <f t="shared" si="3"/>
        <v>0</v>
      </c>
      <c r="S25" s="14">
        <f t="shared" si="3"/>
        <v>0</v>
      </c>
      <c r="T25" s="14">
        <f t="shared" si="3"/>
        <v>0</v>
      </c>
      <c r="U25" s="14">
        <f t="shared" si="3"/>
        <v>0</v>
      </c>
      <c r="V25" s="14">
        <f t="shared" si="3"/>
        <v>0</v>
      </c>
      <c r="W25" s="14">
        <f t="shared" si="3"/>
        <v>0</v>
      </c>
      <c r="X25" s="14">
        <f t="shared" si="3"/>
        <v>0</v>
      </c>
      <c r="Y25" s="14">
        <f t="shared" si="3"/>
        <v>0</v>
      </c>
      <c r="Z25" s="14">
        <f t="shared" si="3"/>
        <v>0</v>
      </c>
      <c r="AA25" s="14">
        <f t="shared" si="3"/>
        <v>0</v>
      </c>
      <c r="AB25" s="14">
        <f t="shared" si="3"/>
        <v>0</v>
      </c>
      <c r="AC25" s="14">
        <f t="shared" si="3"/>
        <v>0</v>
      </c>
      <c r="AD25" s="14">
        <f t="shared" si="3"/>
        <v>0</v>
      </c>
      <c r="AE25" s="14">
        <f t="shared" si="3"/>
        <v>137</v>
      </c>
    </row>
    <row r="26" spans="2:31" x14ac:dyDescent="0.25">
      <c r="B26" s="73" t="s">
        <v>89</v>
      </c>
      <c r="C26" s="14">
        <f t="shared" si="1"/>
        <v>70</v>
      </c>
      <c r="D26" s="14">
        <f t="shared" si="3"/>
        <v>69</v>
      </c>
      <c r="E26" s="14">
        <f t="shared" si="3"/>
        <v>117</v>
      </c>
      <c r="F26" s="14">
        <f t="shared" si="3"/>
        <v>104</v>
      </c>
      <c r="G26" s="14">
        <f t="shared" si="3"/>
        <v>104</v>
      </c>
      <c r="H26" s="14">
        <f t="shared" si="3"/>
        <v>109</v>
      </c>
      <c r="I26" s="14">
        <f t="shared" si="3"/>
        <v>137</v>
      </c>
      <c r="J26" s="14">
        <f t="shared" si="3"/>
        <v>68</v>
      </c>
      <c r="K26" s="14">
        <f t="shared" si="3"/>
        <v>73</v>
      </c>
      <c r="L26" s="14">
        <f t="shared" si="3"/>
        <v>121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 t="shared" si="3"/>
        <v>0</v>
      </c>
      <c r="T26" s="14">
        <f t="shared" si="3"/>
        <v>0</v>
      </c>
      <c r="U26" s="14">
        <f t="shared" si="3"/>
        <v>0</v>
      </c>
      <c r="V26" s="14">
        <f t="shared" si="3"/>
        <v>0</v>
      </c>
      <c r="W26" s="14">
        <f t="shared" si="3"/>
        <v>0</v>
      </c>
      <c r="X26" s="14">
        <f t="shared" si="3"/>
        <v>0</v>
      </c>
      <c r="Y26" s="14">
        <f t="shared" si="3"/>
        <v>0</v>
      </c>
      <c r="Z26" s="14">
        <f t="shared" si="3"/>
        <v>0</v>
      </c>
      <c r="AA26" s="14">
        <f t="shared" si="3"/>
        <v>0</v>
      </c>
      <c r="AB26" s="14">
        <f t="shared" si="3"/>
        <v>0</v>
      </c>
      <c r="AC26" s="14">
        <f t="shared" si="3"/>
        <v>0</v>
      </c>
      <c r="AD26" s="14">
        <f t="shared" si="3"/>
        <v>0</v>
      </c>
      <c r="AE26" s="14">
        <f t="shared" si="3"/>
        <v>972</v>
      </c>
    </row>
    <row r="27" spans="2:31" x14ac:dyDescent="0.25">
      <c r="B27" s="73" t="s">
        <v>90</v>
      </c>
      <c r="C27" s="14">
        <f t="shared" si="1"/>
        <v>0</v>
      </c>
      <c r="D27" s="14">
        <f t="shared" si="3"/>
        <v>0</v>
      </c>
      <c r="E27" s="14">
        <f t="shared" si="3"/>
        <v>0</v>
      </c>
      <c r="F27" s="14">
        <f t="shared" si="3"/>
        <v>1</v>
      </c>
      <c r="G27" s="14">
        <f t="shared" si="3"/>
        <v>14</v>
      </c>
      <c r="H27" s="14">
        <f t="shared" si="3"/>
        <v>4</v>
      </c>
      <c r="I27" s="14">
        <f t="shared" si="3"/>
        <v>2</v>
      </c>
      <c r="J27" s="14">
        <f t="shared" si="3"/>
        <v>0</v>
      </c>
      <c r="K27" s="14">
        <f t="shared" si="3"/>
        <v>1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  <c r="P27" s="14">
        <f t="shared" si="3"/>
        <v>0</v>
      </c>
      <c r="Q27" s="14">
        <f t="shared" si="3"/>
        <v>0</v>
      </c>
      <c r="R27" s="14">
        <f t="shared" si="3"/>
        <v>0</v>
      </c>
      <c r="S27" s="14">
        <f t="shared" si="3"/>
        <v>0</v>
      </c>
      <c r="T27" s="14">
        <f t="shared" si="3"/>
        <v>0</v>
      </c>
      <c r="U27" s="14">
        <f t="shared" si="3"/>
        <v>0</v>
      </c>
      <c r="V27" s="14">
        <f t="shared" si="3"/>
        <v>0</v>
      </c>
      <c r="W27" s="14">
        <f t="shared" si="3"/>
        <v>0</v>
      </c>
      <c r="X27" s="14">
        <f t="shared" si="3"/>
        <v>0</v>
      </c>
      <c r="Y27" s="14">
        <f t="shared" si="3"/>
        <v>0</v>
      </c>
      <c r="Z27" s="14">
        <f t="shared" si="3"/>
        <v>0</v>
      </c>
      <c r="AA27" s="14">
        <f t="shared" si="3"/>
        <v>0</v>
      </c>
      <c r="AB27" s="14">
        <f t="shared" si="3"/>
        <v>0</v>
      </c>
      <c r="AC27" s="14">
        <f t="shared" si="3"/>
        <v>0</v>
      </c>
      <c r="AD27" s="14">
        <f t="shared" si="3"/>
        <v>0</v>
      </c>
      <c r="AE27" s="14">
        <f t="shared" si="3"/>
        <v>22</v>
      </c>
    </row>
    <row r="28" spans="2:31" x14ac:dyDescent="0.25">
      <c r="B28" s="73" t="s">
        <v>91</v>
      </c>
      <c r="C28" s="14">
        <f t="shared" si="1"/>
        <v>33</v>
      </c>
      <c r="D28" s="14">
        <f t="shared" si="3"/>
        <v>33</v>
      </c>
      <c r="E28" s="14">
        <f t="shared" si="3"/>
        <v>31</v>
      </c>
      <c r="F28" s="14">
        <f t="shared" si="3"/>
        <v>48</v>
      </c>
      <c r="G28" s="14">
        <f t="shared" si="3"/>
        <v>41</v>
      </c>
      <c r="H28" s="14">
        <f t="shared" si="3"/>
        <v>50</v>
      </c>
      <c r="I28" s="14">
        <f t="shared" si="3"/>
        <v>44</v>
      </c>
      <c r="J28" s="14">
        <f t="shared" si="3"/>
        <v>22</v>
      </c>
      <c r="K28" s="14">
        <f t="shared" si="3"/>
        <v>21</v>
      </c>
      <c r="L28" s="14">
        <f t="shared" si="3"/>
        <v>57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4">
        <f t="shared" si="3"/>
        <v>0</v>
      </c>
      <c r="Q28" s="14">
        <f t="shared" si="3"/>
        <v>0</v>
      </c>
      <c r="R28" s="14">
        <f t="shared" si="3"/>
        <v>0</v>
      </c>
      <c r="S28" s="14">
        <f t="shared" si="3"/>
        <v>0</v>
      </c>
      <c r="T28" s="14">
        <f t="shared" si="3"/>
        <v>0</v>
      </c>
      <c r="U28" s="14">
        <f t="shared" si="3"/>
        <v>0</v>
      </c>
      <c r="V28" s="14">
        <f t="shared" si="3"/>
        <v>0</v>
      </c>
      <c r="W28" s="14">
        <f t="shared" si="3"/>
        <v>0</v>
      </c>
      <c r="X28" s="14">
        <f t="shared" si="3"/>
        <v>0</v>
      </c>
      <c r="Y28" s="14">
        <f t="shared" si="3"/>
        <v>0</v>
      </c>
      <c r="Z28" s="14">
        <f t="shared" si="3"/>
        <v>0</v>
      </c>
      <c r="AA28" s="14">
        <f t="shared" si="3"/>
        <v>0</v>
      </c>
      <c r="AB28" s="14">
        <f t="shared" si="3"/>
        <v>0</v>
      </c>
      <c r="AC28" s="14">
        <f t="shared" si="3"/>
        <v>0</v>
      </c>
      <c r="AD28" s="14">
        <f t="shared" si="3"/>
        <v>0</v>
      </c>
      <c r="AE28" s="14">
        <f t="shared" si="3"/>
        <v>380</v>
      </c>
    </row>
    <row r="29" spans="2:31" x14ac:dyDescent="0.25">
      <c r="B29" s="73" t="s">
        <v>92</v>
      </c>
      <c r="C29" s="14">
        <f t="shared" si="1"/>
        <v>16</v>
      </c>
      <c r="D29" s="14">
        <f t="shared" si="3"/>
        <v>12</v>
      </c>
      <c r="E29" s="14">
        <f t="shared" si="3"/>
        <v>25</v>
      </c>
      <c r="F29" s="14">
        <f t="shared" si="3"/>
        <v>19</v>
      </c>
      <c r="G29" s="14">
        <f t="shared" si="3"/>
        <v>14</v>
      </c>
      <c r="H29" s="14">
        <f t="shared" si="3"/>
        <v>21</v>
      </c>
      <c r="I29" s="14">
        <f t="shared" si="3"/>
        <v>22</v>
      </c>
      <c r="J29" s="14">
        <f t="shared" si="3"/>
        <v>11</v>
      </c>
      <c r="K29" s="14">
        <f t="shared" si="3"/>
        <v>17</v>
      </c>
      <c r="L29" s="14">
        <f t="shared" si="3"/>
        <v>17</v>
      </c>
      <c r="M29" s="14">
        <f t="shared" si="3"/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>
        <f t="shared" si="3"/>
        <v>0</v>
      </c>
      <c r="R29" s="14">
        <f t="shared" si="3"/>
        <v>0</v>
      </c>
      <c r="S29" s="14">
        <f t="shared" si="3"/>
        <v>0</v>
      </c>
      <c r="T29" s="14">
        <f t="shared" si="3"/>
        <v>0</v>
      </c>
      <c r="U29" s="14">
        <f t="shared" si="3"/>
        <v>0</v>
      </c>
      <c r="V29" s="14">
        <f t="shared" si="3"/>
        <v>0</v>
      </c>
      <c r="W29" s="14">
        <f t="shared" si="3"/>
        <v>0</v>
      </c>
      <c r="X29" s="14">
        <f t="shared" si="3"/>
        <v>0</v>
      </c>
      <c r="Y29" s="14">
        <f t="shared" si="3"/>
        <v>0</v>
      </c>
      <c r="Z29" s="14">
        <f t="shared" si="3"/>
        <v>0</v>
      </c>
      <c r="AA29" s="14">
        <f t="shared" si="3"/>
        <v>0</v>
      </c>
      <c r="AB29" s="14">
        <f t="shared" ref="D29:AE38" si="4">SUM(AB93,AB138)</f>
        <v>0</v>
      </c>
      <c r="AC29" s="14">
        <f t="shared" si="4"/>
        <v>0</v>
      </c>
      <c r="AD29" s="14">
        <f t="shared" si="4"/>
        <v>0</v>
      </c>
      <c r="AE29" s="14">
        <f t="shared" si="4"/>
        <v>174</v>
      </c>
    </row>
    <row r="30" spans="2:31" x14ac:dyDescent="0.25">
      <c r="B30" s="73" t="s">
        <v>93</v>
      </c>
      <c r="C30" s="14">
        <f t="shared" si="1"/>
        <v>530</v>
      </c>
      <c r="D30" s="14">
        <f t="shared" si="4"/>
        <v>504</v>
      </c>
      <c r="E30" s="14">
        <f t="shared" si="4"/>
        <v>746</v>
      </c>
      <c r="F30" s="14">
        <f t="shared" si="4"/>
        <v>809</v>
      </c>
      <c r="G30" s="14">
        <f t="shared" si="4"/>
        <v>775</v>
      </c>
      <c r="H30" s="14">
        <f t="shared" si="4"/>
        <v>795</v>
      </c>
      <c r="I30" s="14">
        <f t="shared" si="4"/>
        <v>762</v>
      </c>
      <c r="J30" s="14">
        <f t="shared" si="4"/>
        <v>549</v>
      </c>
      <c r="K30" s="14">
        <f t="shared" si="4"/>
        <v>523</v>
      </c>
      <c r="L30" s="14">
        <f t="shared" si="4"/>
        <v>806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4"/>
        <v>0</v>
      </c>
      <c r="Q30" s="14">
        <f t="shared" si="4"/>
        <v>0</v>
      </c>
      <c r="R30" s="14">
        <f t="shared" si="4"/>
        <v>0</v>
      </c>
      <c r="S30" s="14">
        <f t="shared" si="4"/>
        <v>0</v>
      </c>
      <c r="T30" s="14">
        <f t="shared" si="4"/>
        <v>0</v>
      </c>
      <c r="U30" s="14">
        <f t="shared" si="4"/>
        <v>0</v>
      </c>
      <c r="V30" s="14">
        <f t="shared" si="4"/>
        <v>0</v>
      </c>
      <c r="W30" s="14">
        <f t="shared" si="4"/>
        <v>0</v>
      </c>
      <c r="X30" s="14">
        <f t="shared" si="4"/>
        <v>0</v>
      </c>
      <c r="Y30" s="14">
        <f t="shared" si="4"/>
        <v>0</v>
      </c>
      <c r="Z30" s="14">
        <f t="shared" si="4"/>
        <v>0</v>
      </c>
      <c r="AA30" s="14">
        <f t="shared" si="4"/>
        <v>0</v>
      </c>
      <c r="AB30" s="14">
        <f t="shared" si="4"/>
        <v>0</v>
      </c>
      <c r="AC30" s="14">
        <f t="shared" si="4"/>
        <v>0</v>
      </c>
      <c r="AD30" s="14">
        <f t="shared" si="4"/>
        <v>0</v>
      </c>
      <c r="AE30" s="14">
        <f t="shared" si="4"/>
        <v>6799</v>
      </c>
    </row>
    <row r="31" spans="2:31" x14ac:dyDescent="0.25">
      <c r="B31" s="73" t="s">
        <v>94</v>
      </c>
      <c r="C31" s="14">
        <f t="shared" si="1"/>
        <v>26</v>
      </c>
      <c r="D31" s="14">
        <f t="shared" si="4"/>
        <v>26</v>
      </c>
      <c r="E31" s="14">
        <f t="shared" si="4"/>
        <v>37</v>
      </c>
      <c r="F31" s="14">
        <f t="shared" si="4"/>
        <v>29</v>
      </c>
      <c r="G31" s="14">
        <f t="shared" si="4"/>
        <v>37</v>
      </c>
      <c r="H31" s="14">
        <f t="shared" si="4"/>
        <v>56</v>
      </c>
      <c r="I31" s="14">
        <f t="shared" si="4"/>
        <v>38</v>
      </c>
      <c r="J31" s="14">
        <f t="shared" si="4"/>
        <v>31</v>
      </c>
      <c r="K31" s="14">
        <f t="shared" si="4"/>
        <v>34</v>
      </c>
      <c r="L31" s="14">
        <f t="shared" si="4"/>
        <v>43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4"/>
        <v>0</v>
      </c>
      <c r="Q31" s="14">
        <f t="shared" si="4"/>
        <v>0</v>
      </c>
      <c r="R31" s="14">
        <f t="shared" si="4"/>
        <v>0</v>
      </c>
      <c r="S31" s="14">
        <f t="shared" si="4"/>
        <v>0</v>
      </c>
      <c r="T31" s="14">
        <f t="shared" si="4"/>
        <v>0</v>
      </c>
      <c r="U31" s="14">
        <f t="shared" si="4"/>
        <v>0</v>
      </c>
      <c r="V31" s="14">
        <f t="shared" si="4"/>
        <v>0</v>
      </c>
      <c r="W31" s="14">
        <f t="shared" si="4"/>
        <v>0</v>
      </c>
      <c r="X31" s="14">
        <f t="shared" si="4"/>
        <v>0</v>
      </c>
      <c r="Y31" s="14">
        <f t="shared" si="4"/>
        <v>0</v>
      </c>
      <c r="Z31" s="14">
        <f t="shared" si="4"/>
        <v>0</v>
      </c>
      <c r="AA31" s="14">
        <f t="shared" si="4"/>
        <v>0</v>
      </c>
      <c r="AB31" s="14">
        <f t="shared" si="4"/>
        <v>0</v>
      </c>
      <c r="AC31" s="14">
        <f t="shared" si="4"/>
        <v>0</v>
      </c>
      <c r="AD31" s="14">
        <f t="shared" si="4"/>
        <v>0</v>
      </c>
      <c r="AE31" s="14">
        <f t="shared" si="4"/>
        <v>357</v>
      </c>
    </row>
    <row r="32" spans="2:31" x14ac:dyDescent="0.25">
      <c r="B32" s="73" t="s">
        <v>95</v>
      </c>
      <c r="C32" s="14">
        <f t="shared" si="1"/>
        <v>12</v>
      </c>
      <c r="D32" s="14">
        <f t="shared" si="4"/>
        <v>11</v>
      </c>
      <c r="E32" s="14">
        <f t="shared" si="4"/>
        <v>13</v>
      </c>
      <c r="F32" s="14">
        <f t="shared" si="4"/>
        <v>13</v>
      </c>
      <c r="G32" s="14">
        <f t="shared" si="4"/>
        <v>15</v>
      </c>
      <c r="H32" s="14">
        <f t="shared" si="4"/>
        <v>18</v>
      </c>
      <c r="I32" s="14">
        <f t="shared" si="4"/>
        <v>25</v>
      </c>
      <c r="J32" s="14">
        <f t="shared" si="4"/>
        <v>10</v>
      </c>
      <c r="K32" s="14">
        <f t="shared" si="4"/>
        <v>16</v>
      </c>
      <c r="L32" s="14">
        <f t="shared" si="4"/>
        <v>18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4">
        <f t="shared" si="4"/>
        <v>0</v>
      </c>
      <c r="R32" s="14">
        <f t="shared" si="4"/>
        <v>0</v>
      </c>
      <c r="S32" s="14">
        <f t="shared" si="4"/>
        <v>0</v>
      </c>
      <c r="T32" s="14">
        <f t="shared" si="4"/>
        <v>0</v>
      </c>
      <c r="U32" s="14">
        <f t="shared" si="4"/>
        <v>0</v>
      </c>
      <c r="V32" s="14">
        <f t="shared" si="4"/>
        <v>0</v>
      </c>
      <c r="W32" s="14">
        <f t="shared" si="4"/>
        <v>0</v>
      </c>
      <c r="X32" s="14">
        <f t="shared" si="4"/>
        <v>0</v>
      </c>
      <c r="Y32" s="14">
        <f t="shared" si="4"/>
        <v>0</v>
      </c>
      <c r="Z32" s="14">
        <f t="shared" si="4"/>
        <v>0</v>
      </c>
      <c r="AA32" s="14">
        <f t="shared" si="4"/>
        <v>0</v>
      </c>
      <c r="AB32" s="14">
        <f t="shared" si="4"/>
        <v>0</v>
      </c>
      <c r="AC32" s="14">
        <f t="shared" si="4"/>
        <v>0</v>
      </c>
      <c r="AD32" s="14">
        <f t="shared" si="4"/>
        <v>0</v>
      </c>
      <c r="AE32" s="14">
        <f t="shared" si="4"/>
        <v>151</v>
      </c>
    </row>
    <row r="33" spans="2:31" x14ac:dyDescent="0.25">
      <c r="B33" s="73" t="s">
        <v>96</v>
      </c>
      <c r="C33" s="14">
        <f t="shared" si="1"/>
        <v>2</v>
      </c>
      <c r="D33" s="14">
        <f t="shared" si="4"/>
        <v>3</v>
      </c>
      <c r="E33" s="14">
        <f t="shared" si="4"/>
        <v>13</v>
      </c>
      <c r="F33" s="14">
        <f t="shared" si="4"/>
        <v>15</v>
      </c>
      <c r="G33" s="14">
        <f t="shared" si="4"/>
        <v>13</v>
      </c>
      <c r="H33" s="14">
        <f t="shared" si="4"/>
        <v>12</v>
      </c>
      <c r="I33" s="14">
        <f t="shared" si="4"/>
        <v>11</v>
      </c>
      <c r="J33" s="14">
        <f t="shared" si="4"/>
        <v>2</v>
      </c>
      <c r="K33" s="14">
        <f t="shared" si="4"/>
        <v>5</v>
      </c>
      <c r="L33" s="14">
        <f t="shared" si="4"/>
        <v>20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4"/>
        <v>0</v>
      </c>
      <c r="Q33" s="14">
        <f t="shared" si="4"/>
        <v>0</v>
      </c>
      <c r="R33" s="14">
        <f t="shared" si="4"/>
        <v>0</v>
      </c>
      <c r="S33" s="14">
        <f t="shared" si="4"/>
        <v>0</v>
      </c>
      <c r="T33" s="14">
        <f t="shared" si="4"/>
        <v>0</v>
      </c>
      <c r="U33" s="14">
        <f t="shared" si="4"/>
        <v>0</v>
      </c>
      <c r="V33" s="14">
        <f t="shared" si="4"/>
        <v>0</v>
      </c>
      <c r="W33" s="14">
        <f t="shared" si="4"/>
        <v>0</v>
      </c>
      <c r="X33" s="14">
        <f t="shared" si="4"/>
        <v>0</v>
      </c>
      <c r="Y33" s="14">
        <f t="shared" si="4"/>
        <v>0</v>
      </c>
      <c r="Z33" s="14">
        <f t="shared" si="4"/>
        <v>0</v>
      </c>
      <c r="AA33" s="14">
        <f t="shared" si="4"/>
        <v>0</v>
      </c>
      <c r="AB33" s="14">
        <f t="shared" si="4"/>
        <v>0</v>
      </c>
      <c r="AC33" s="14">
        <f t="shared" si="4"/>
        <v>0</v>
      </c>
      <c r="AD33" s="14">
        <f t="shared" si="4"/>
        <v>0</v>
      </c>
      <c r="AE33" s="14">
        <f t="shared" si="4"/>
        <v>96</v>
      </c>
    </row>
    <row r="34" spans="2:31" x14ac:dyDescent="0.25">
      <c r="B34" s="74" t="s">
        <v>97</v>
      </c>
      <c r="C34" s="14">
        <f t="shared" si="1"/>
        <v>878</v>
      </c>
      <c r="D34" s="14">
        <f t="shared" si="4"/>
        <v>734</v>
      </c>
      <c r="E34" s="14">
        <f t="shared" si="4"/>
        <v>1297</v>
      </c>
      <c r="F34" s="14">
        <f t="shared" si="4"/>
        <v>1414</v>
      </c>
      <c r="G34" s="14">
        <f t="shared" si="4"/>
        <v>1275</v>
      </c>
      <c r="H34" s="14">
        <f t="shared" si="4"/>
        <v>1329</v>
      </c>
      <c r="I34" s="14">
        <f t="shared" si="4"/>
        <v>1165</v>
      </c>
      <c r="J34" s="14">
        <f t="shared" si="4"/>
        <v>1514</v>
      </c>
      <c r="K34" s="14">
        <f t="shared" si="4"/>
        <v>1020</v>
      </c>
      <c r="L34" s="14">
        <f t="shared" si="4"/>
        <v>1274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4"/>
        <v>0</v>
      </c>
      <c r="Q34" s="14">
        <f t="shared" si="4"/>
        <v>0</v>
      </c>
      <c r="R34" s="14">
        <f t="shared" si="4"/>
        <v>0</v>
      </c>
      <c r="S34" s="14">
        <f t="shared" si="4"/>
        <v>0</v>
      </c>
      <c r="T34" s="14">
        <f t="shared" si="4"/>
        <v>0</v>
      </c>
      <c r="U34" s="14">
        <f t="shared" si="4"/>
        <v>0</v>
      </c>
      <c r="V34" s="14">
        <f t="shared" si="4"/>
        <v>0</v>
      </c>
      <c r="W34" s="14">
        <f t="shared" si="4"/>
        <v>0</v>
      </c>
      <c r="X34" s="14">
        <f t="shared" si="4"/>
        <v>0</v>
      </c>
      <c r="Y34" s="14">
        <f t="shared" si="4"/>
        <v>0</v>
      </c>
      <c r="Z34" s="14">
        <f t="shared" si="4"/>
        <v>0</v>
      </c>
      <c r="AA34" s="14">
        <f t="shared" si="4"/>
        <v>0</v>
      </c>
      <c r="AB34" s="14">
        <f t="shared" si="4"/>
        <v>0</v>
      </c>
      <c r="AC34" s="14">
        <f t="shared" si="4"/>
        <v>0</v>
      </c>
      <c r="AD34" s="14">
        <f t="shared" si="4"/>
        <v>0</v>
      </c>
      <c r="AE34" s="14">
        <f t="shared" si="4"/>
        <v>11900</v>
      </c>
    </row>
    <row r="35" spans="2:31" x14ac:dyDescent="0.25">
      <c r="B35" s="73" t="s">
        <v>98</v>
      </c>
      <c r="C35" s="14">
        <f t="shared" si="1"/>
        <v>643</v>
      </c>
      <c r="D35" s="14">
        <f t="shared" si="4"/>
        <v>793</v>
      </c>
      <c r="E35" s="14">
        <f t="shared" si="4"/>
        <v>787</v>
      </c>
      <c r="F35" s="14">
        <f t="shared" si="4"/>
        <v>672</v>
      </c>
      <c r="G35" s="14">
        <f t="shared" si="4"/>
        <v>553</v>
      </c>
      <c r="H35" s="14">
        <f t="shared" si="4"/>
        <v>722</v>
      </c>
      <c r="I35" s="14">
        <f t="shared" si="4"/>
        <v>740</v>
      </c>
      <c r="J35" s="14">
        <f t="shared" si="4"/>
        <v>516</v>
      </c>
      <c r="K35" s="14">
        <f t="shared" si="4"/>
        <v>579</v>
      </c>
      <c r="L35" s="14">
        <f t="shared" si="4"/>
        <v>821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14">
        <f t="shared" si="4"/>
        <v>0</v>
      </c>
      <c r="R35" s="14">
        <f t="shared" si="4"/>
        <v>0</v>
      </c>
      <c r="S35" s="14">
        <f t="shared" si="4"/>
        <v>0</v>
      </c>
      <c r="T35" s="14">
        <f t="shared" si="4"/>
        <v>0</v>
      </c>
      <c r="U35" s="14">
        <f t="shared" si="4"/>
        <v>0</v>
      </c>
      <c r="V35" s="14">
        <f t="shared" si="4"/>
        <v>0</v>
      </c>
      <c r="W35" s="14">
        <f t="shared" si="4"/>
        <v>0</v>
      </c>
      <c r="X35" s="14">
        <f t="shared" si="4"/>
        <v>0</v>
      </c>
      <c r="Y35" s="14">
        <f t="shared" si="4"/>
        <v>0</v>
      </c>
      <c r="Z35" s="14">
        <f t="shared" si="4"/>
        <v>0</v>
      </c>
      <c r="AA35" s="14">
        <f t="shared" si="4"/>
        <v>0</v>
      </c>
      <c r="AB35" s="14">
        <f t="shared" si="4"/>
        <v>0</v>
      </c>
      <c r="AC35" s="14">
        <f t="shared" si="4"/>
        <v>0</v>
      </c>
      <c r="AD35" s="14">
        <f t="shared" si="4"/>
        <v>0</v>
      </c>
      <c r="AE35" s="14">
        <f t="shared" si="4"/>
        <v>6826</v>
      </c>
    </row>
    <row r="36" spans="2:31" x14ac:dyDescent="0.25">
      <c r="B36" s="73" t="s">
        <v>99</v>
      </c>
      <c r="C36" s="14">
        <f t="shared" si="1"/>
        <v>566</v>
      </c>
      <c r="D36" s="14">
        <f t="shared" si="4"/>
        <v>370</v>
      </c>
      <c r="E36" s="14">
        <f t="shared" si="4"/>
        <v>390</v>
      </c>
      <c r="F36" s="14">
        <f t="shared" si="4"/>
        <v>539</v>
      </c>
      <c r="G36" s="14">
        <f t="shared" si="4"/>
        <v>402</v>
      </c>
      <c r="H36" s="14">
        <f t="shared" si="4"/>
        <v>432</v>
      </c>
      <c r="I36" s="14">
        <f t="shared" si="4"/>
        <v>410</v>
      </c>
      <c r="J36" s="14">
        <f t="shared" si="4"/>
        <v>863</v>
      </c>
      <c r="K36" s="14">
        <f t="shared" si="4"/>
        <v>497</v>
      </c>
      <c r="L36" s="14">
        <f t="shared" si="4"/>
        <v>362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14">
        <f t="shared" si="4"/>
        <v>0</v>
      </c>
      <c r="U36" s="14">
        <f t="shared" si="4"/>
        <v>0</v>
      </c>
      <c r="V36" s="14">
        <f t="shared" si="4"/>
        <v>0</v>
      </c>
      <c r="W36" s="14">
        <f t="shared" si="4"/>
        <v>0</v>
      </c>
      <c r="X36" s="14">
        <f t="shared" si="4"/>
        <v>0</v>
      </c>
      <c r="Y36" s="14">
        <f t="shared" si="4"/>
        <v>0</v>
      </c>
      <c r="Z36" s="14">
        <f t="shared" si="4"/>
        <v>0</v>
      </c>
      <c r="AA36" s="14">
        <f t="shared" si="4"/>
        <v>0</v>
      </c>
      <c r="AB36" s="14">
        <f t="shared" si="4"/>
        <v>0</v>
      </c>
      <c r="AC36" s="14">
        <f t="shared" si="4"/>
        <v>0</v>
      </c>
      <c r="AD36" s="14">
        <f t="shared" si="4"/>
        <v>0</v>
      </c>
      <c r="AE36" s="14">
        <f t="shared" si="4"/>
        <v>4831</v>
      </c>
    </row>
    <row r="37" spans="2:31" x14ac:dyDescent="0.25">
      <c r="B37" s="73" t="s">
        <v>100</v>
      </c>
      <c r="C37" s="14">
        <f t="shared" si="1"/>
        <v>15</v>
      </c>
      <c r="D37" s="14">
        <f t="shared" si="4"/>
        <v>16</v>
      </c>
      <c r="E37" s="14">
        <f t="shared" si="4"/>
        <v>14</v>
      </c>
      <c r="F37" s="14">
        <f t="shared" si="4"/>
        <v>26</v>
      </c>
      <c r="G37" s="14">
        <f t="shared" si="4"/>
        <v>19</v>
      </c>
      <c r="H37" s="14">
        <f t="shared" si="4"/>
        <v>24</v>
      </c>
      <c r="I37" s="14">
        <f t="shared" si="4"/>
        <v>21</v>
      </c>
      <c r="J37" s="14">
        <f t="shared" si="4"/>
        <v>14</v>
      </c>
      <c r="K37" s="14">
        <f t="shared" si="4"/>
        <v>13</v>
      </c>
      <c r="L37" s="14">
        <f t="shared" si="4"/>
        <v>20</v>
      </c>
      <c r="M37" s="14">
        <f t="shared" si="4"/>
        <v>0</v>
      </c>
      <c r="N37" s="14">
        <f t="shared" si="4"/>
        <v>0</v>
      </c>
      <c r="O37" s="14">
        <f t="shared" si="4"/>
        <v>0</v>
      </c>
      <c r="P37" s="14">
        <f t="shared" si="4"/>
        <v>0</v>
      </c>
      <c r="Q37" s="14">
        <f t="shared" si="4"/>
        <v>0</v>
      </c>
      <c r="R37" s="14">
        <f t="shared" si="4"/>
        <v>0</v>
      </c>
      <c r="S37" s="14">
        <f t="shared" si="4"/>
        <v>0</v>
      </c>
      <c r="T37" s="14">
        <f t="shared" si="4"/>
        <v>0</v>
      </c>
      <c r="U37" s="14">
        <f t="shared" si="4"/>
        <v>0</v>
      </c>
      <c r="V37" s="14">
        <f t="shared" si="4"/>
        <v>0</v>
      </c>
      <c r="W37" s="14">
        <f t="shared" si="4"/>
        <v>0</v>
      </c>
      <c r="X37" s="14">
        <f t="shared" si="4"/>
        <v>0</v>
      </c>
      <c r="Y37" s="14">
        <f t="shared" si="4"/>
        <v>0</v>
      </c>
      <c r="Z37" s="14">
        <f t="shared" si="4"/>
        <v>0</v>
      </c>
      <c r="AA37" s="14">
        <f t="shared" si="4"/>
        <v>0</v>
      </c>
      <c r="AB37" s="14">
        <f t="shared" si="4"/>
        <v>0</v>
      </c>
      <c r="AC37" s="14">
        <f t="shared" si="4"/>
        <v>0</v>
      </c>
      <c r="AD37" s="14">
        <f t="shared" si="4"/>
        <v>0</v>
      </c>
      <c r="AE37" s="14">
        <f t="shared" si="4"/>
        <v>182</v>
      </c>
    </row>
    <row r="38" spans="2:31" x14ac:dyDescent="0.25">
      <c r="B38" s="73" t="s">
        <v>101</v>
      </c>
      <c r="C38" s="14">
        <f t="shared" si="1"/>
        <v>32</v>
      </c>
      <c r="D38" s="14">
        <f t="shared" si="4"/>
        <v>40</v>
      </c>
      <c r="E38" s="14">
        <f t="shared" si="4"/>
        <v>43</v>
      </c>
      <c r="F38" s="14">
        <f t="shared" si="4"/>
        <v>36</v>
      </c>
      <c r="G38" s="14">
        <f t="shared" si="4"/>
        <v>45</v>
      </c>
      <c r="H38" s="14">
        <f t="shared" si="4"/>
        <v>46</v>
      </c>
      <c r="I38" s="14">
        <f t="shared" si="4"/>
        <v>53</v>
      </c>
      <c r="J38" s="14">
        <f t="shared" si="4"/>
        <v>31</v>
      </c>
      <c r="K38" s="14">
        <f t="shared" si="4"/>
        <v>39</v>
      </c>
      <c r="L38" s="14">
        <f t="shared" si="4"/>
        <v>71</v>
      </c>
      <c r="M38" s="14">
        <f t="shared" si="4"/>
        <v>0</v>
      </c>
      <c r="N38" s="14">
        <f t="shared" si="4"/>
        <v>0</v>
      </c>
      <c r="O38" s="14">
        <f t="shared" si="4"/>
        <v>0</v>
      </c>
      <c r="P38" s="14">
        <f t="shared" si="4"/>
        <v>0</v>
      </c>
      <c r="Q38" s="14">
        <f t="shared" si="4"/>
        <v>0</v>
      </c>
      <c r="R38" s="14">
        <f t="shared" si="4"/>
        <v>0</v>
      </c>
      <c r="S38" s="14">
        <f t="shared" si="4"/>
        <v>0</v>
      </c>
      <c r="T38" s="14">
        <f t="shared" si="4"/>
        <v>0</v>
      </c>
      <c r="U38" s="14">
        <f t="shared" si="4"/>
        <v>0</v>
      </c>
      <c r="V38" s="14">
        <f t="shared" si="4"/>
        <v>0</v>
      </c>
      <c r="W38" s="14">
        <f t="shared" si="4"/>
        <v>0</v>
      </c>
      <c r="X38" s="14">
        <f t="shared" si="4"/>
        <v>0</v>
      </c>
      <c r="Y38" s="14">
        <f t="shared" si="4"/>
        <v>0</v>
      </c>
      <c r="Z38" s="14">
        <f t="shared" si="4"/>
        <v>0</v>
      </c>
      <c r="AA38" s="14">
        <f t="shared" si="4"/>
        <v>0</v>
      </c>
      <c r="AB38" s="14">
        <f t="shared" si="4"/>
        <v>0</v>
      </c>
      <c r="AC38" s="14">
        <f t="shared" si="4"/>
        <v>0</v>
      </c>
      <c r="AD38" s="14">
        <f t="shared" si="4"/>
        <v>0</v>
      </c>
      <c r="AE38" s="14">
        <f t="shared" ref="D38:AE44" si="5">SUM(AE102,AE147)</f>
        <v>436</v>
      </c>
    </row>
    <row r="39" spans="2:31" x14ac:dyDescent="0.25">
      <c r="B39" s="73" t="s">
        <v>102</v>
      </c>
      <c r="C39" s="14">
        <f t="shared" si="1"/>
        <v>4918</v>
      </c>
      <c r="D39" s="14">
        <f t="shared" si="5"/>
        <v>5297</v>
      </c>
      <c r="E39" s="14">
        <f t="shared" si="5"/>
        <v>5334</v>
      </c>
      <c r="F39" s="14">
        <f t="shared" si="5"/>
        <v>5634</v>
      </c>
      <c r="G39" s="14">
        <f t="shared" si="5"/>
        <v>4810</v>
      </c>
      <c r="H39" s="14">
        <f t="shared" si="5"/>
        <v>5257</v>
      </c>
      <c r="I39" s="14">
        <f t="shared" si="5"/>
        <v>6487</v>
      </c>
      <c r="J39" s="14">
        <f t="shared" si="5"/>
        <v>5519</v>
      </c>
      <c r="K39" s="14">
        <f t="shared" si="5"/>
        <v>5853</v>
      </c>
      <c r="L39" s="14">
        <f t="shared" si="5"/>
        <v>5330</v>
      </c>
      <c r="M39" s="14">
        <f t="shared" si="5"/>
        <v>0</v>
      </c>
      <c r="N39" s="14">
        <f t="shared" si="5"/>
        <v>0</v>
      </c>
      <c r="O39" s="14">
        <f t="shared" si="5"/>
        <v>0</v>
      </c>
      <c r="P39" s="14">
        <f t="shared" si="5"/>
        <v>0</v>
      </c>
      <c r="Q39" s="14">
        <f t="shared" si="5"/>
        <v>0</v>
      </c>
      <c r="R39" s="14">
        <f t="shared" si="5"/>
        <v>0</v>
      </c>
      <c r="S39" s="14">
        <f t="shared" si="5"/>
        <v>0</v>
      </c>
      <c r="T39" s="14">
        <f t="shared" si="5"/>
        <v>0</v>
      </c>
      <c r="U39" s="14">
        <f t="shared" si="5"/>
        <v>0</v>
      </c>
      <c r="V39" s="14">
        <f t="shared" si="5"/>
        <v>0</v>
      </c>
      <c r="W39" s="14">
        <f t="shared" si="5"/>
        <v>0</v>
      </c>
      <c r="X39" s="14">
        <f t="shared" si="5"/>
        <v>0</v>
      </c>
      <c r="Y39" s="14">
        <f t="shared" si="5"/>
        <v>0</v>
      </c>
      <c r="Z39" s="14">
        <f t="shared" si="5"/>
        <v>0</v>
      </c>
      <c r="AA39" s="14">
        <f t="shared" si="5"/>
        <v>0</v>
      </c>
      <c r="AB39" s="14">
        <f t="shared" si="5"/>
        <v>0</v>
      </c>
      <c r="AC39" s="14">
        <f t="shared" si="5"/>
        <v>0</v>
      </c>
      <c r="AD39" s="14">
        <f t="shared" si="5"/>
        <v>0</v>
      </c>
      <c r="AE39" s="14">
        <f t="shared" si="5"/>
        <v>54439</v>
      </c>
    </row>
    <row r="40" spans="2:31" x14ac:dyDescent="0.25">
      <c r="B40" s="74" t="s">
        <v>103</v>
      </c>
      <c r="C40" s="14">
        <f t="shared" si="1"/>
        <v>187</v>
      </c>
      <c r="D40" s="14">
        <f t="shared" si="5"/>
        <v>223</v>
      </c>
      <c r="E40" s="14">
        <f t="shared" si="5"/>
        <v>213</v>
      </c>
      <c r="F40" s="14">
        <f t="shared" si="5"/>
        <v>241</v>
      </c>
      <c r="G40" s="14">
        <f t="shared" si="5"/>
        <v>193</v>
      </c>
      <c r="H40" s="14">
        <f t="shared" si="5"/>
        <v>232</v>
      </c>
      <c r="I40" s="14">
        <f t="shared" si="5"/>
        <v>291</v>
      </c>
      <c r="J40" s="14">
        <f t="shared" si="5"/>
        <v>202</v>
      </c>
      <c r="K40" s="14">
        <f t="shared" si="5"/>
        <v>206</v>
      </c>
      <c r="L40" s="14">
        <f t="shared" si="5"/>
        <v>294</v>
      </c>
      <c r="M40" s="14">
        <f t="shared" si="5"/>
        <v>0</v>
      </c>
      <c r="N40" s="14">
        <f t="shared" si="5"/>
        <v>0</v>
      </c>
      <c r="O40" s="14">
        <f t="shared" si="5"/>
        <v>0</v>
      </c>
      <c r="P40" s="14">
        <f t="shared" si="5"/>
        <v>0</v>
      </c>
      <c r="Q40" s="14">
        <f t="shared" si="5"/>
        <v>0</v>
      </c>
      <c r="R40" s="14">
        <f t="shared" si="5"/>
        <v>0</v>
      </c>
      <c r="S40" s="14">
        <f t="shared" si="5"/>
        <v>0</v>
      </c>
      <c r="T40" s="14">
        <f t="shared" si="5"/>
        <v>0</v>
      </c>
      <c r="U40" s="14">
        <f t="shared" si="5"/>
        <v>0</v>
      </c>
      <c r="V40" s="14">
        <f t="shared" si="5"/>
        <v>0</v>
      </c>
      <c r="W40" s="14">
        <f t="shared" si="5"/>
        <v>0</v>
      </c>
      <c r="X40" s="14">
        <f t="shared" si="5"/>
        <v>0</v>
      </c>
      <c r="Y40" s="14">
        <f t="shared" si="5"/>
        <v>0</v>
      </c>
      <c r="Z40" s="14">
        <f t="shared" si="5"/>
        <v>0</v>
      </c>
      <c r="AA40" s="14">
        <f t="shared" si="5"/>
        <v>0</v>
      </c>
      <c r="AB40" s="14">
        <f t="shared" si="5"/>
        <v>0</v>
      </c>
      <c r="AC40" s="14">
        <f t="shared" si="5"/>
        <v>0</v>
      </c>
      <c r="AD40" s="14">
        <f t="shared" si="5"/>
        <v>0</v>
      </c>
      <c r="AE40" s="14">
        <f t="shared" si="5"/>
        <v>2282</v>
      </c>
    </row>
    <row r="41" spans="2:31" x14ac:dyDescent="0.25">
      <c r="B41" s="73" t="s">
        <v>104</v>
      </c>
      <c r="C41" s="14">
        <f t="shared" si="1"/>
        <v>9</v>
      </c>
      <c r="D41" s="14">
        <f t="shared" si="5"/>
        <v>10</v>
      </c>
      <c r="E41" s="14">
        <f t="shared" si="5"/>
        <v>7</v>
      </c>
      <c r="F41" s="14">
        <f t="shared" si="5"/>
        <v>20</v>
      </c>
      <c r="G41" s="14">
        <f t="shared" si="5"/>
        <v>13</v>
      </c>
      <c r="H41" s="14">
        <f t="shared" si="5"/>
        <v>14</v>
      </c>
      <c r="I41" s="14">
        <f t="shared" si="5"/>
        <v>8</v>
      </c>
      <c r="J41" s="14">
        <f t="shared" si="5"/>
        <v>5</v>
      </c>
      <c r="K41" s="14">
        <f t="shared" si="5"/>
        <v>5</v>
      </c>
      <c r="L41" s="14">
        <f t="shared" si="5"/>
        <v>14</v>
      </c>
      <c r="M41" s="14">
        <f t="shared" si="5"/>
        <v>0</v>
      </c>
      <c r="N41" s="14">
        <f t="shared" si="5"/>
        <v>0</v>
      </c>
      <c r="O41" s="14">
        <f t="shared" si="5"/>
        <v>0</v>
      </c>
      <c r="P41" s="14">
        <f t="shared" si="5"/>
        <v>0</v>
      </c>
      <c r="Q41" s="14">
        <f t="shared" si="5"/>
        <v>0</v>
      </c>
      <c r="R41" s="14">
        <f t="shared" si="5"/>
        <v>0</v>
      </c>
      <c r="S41" s="14">
        <f t="shared" si="5"/>
        <v>0</v>
      </c>
      <c r="T41" s="14">
        <f t="shared" si="5"/>
        <v>0</v>
      </c>
      <c r="U41" s="14">
        <f t="shared" si="5"/>
        <v>0</v>
      </c>
      <c r="V41" s="14">
        <f t="shared" si="5"/>
        <v>0</v>
      </c>
      <c r="W41" s="14">
        <f t="shared" si="5"/>
        <v>0</v>
      </c>
      <c r="X41" s="14">
        <f t="shared" si="5"/>
        <v>0</v>
      </c>
      <c r="Y41" s="14">
        <f t="shared" si="5"/>
        <v>0</v>
      </c>
      <c r="Z41" s="14">
        <f t="shared" si="5"/>
        <v>0</v>
      </c>
      <c r="AA41" s="14">
        <f t="shared" si="5"/>
        <v>0</v>
      </c>
      <c r="AB41" s="14">
        <f t="shared" si="5"/>
        <v>0</v>
      </c>
      <c r="AC41" s="14">
        <f t="shared" si="5"/>
        <v>0</v>
      </c>
      <c r="AD41" s="14">
        <f t="shared" si="5"/>
        <v>0</v>
      </c>
      <c r="AE41" s="14">
        <f t="shared" si="5"/>
        <v>105</v>
      </c>
    </row>
    <row r="42" spans="2:31" x14ac:dyDescent="0.25">
      <c r="B42" s="73" t="s">
        <v>105</v>
      </c>
      <c r="C42" s="14">
        <f t="shared" si="1"/>
        <v>4</v>
      </c>
      <c r="D42" s="14">
        <f t="shared" si="5"/>
        <v>2</v>
      </c>
      <c r="E42" s="14">
        <f t="shared" si="5"/>
        <v>9</v>
      </c>
      <c r="F42" s="14">
        <f t="shared" si="5"/>
        <v>12</v>
      </c>
      <c r="G42" s="14">
        <f t="shared" si="5"/>
        <v>11</v>
      </c>
      <c r="H42" s="14">
        <f t="shared" si="5"/>
        <v>15</v>
      </c>
      <c r="I42" s="14">
        <f t="shared" si="5"/>
        <v>5</v>
      </c>
      <c r="J42" s="14">
        <f t="shared" si="5"/>
        <v>3</v>
      </c>
      <c r="K42" s="14">
        <f t="shared" si="5"/>
        <v>10</v>
      </c>
      <c r="L42" s="14">
        <f t="shared" si="5"/>
        <v>23</v>
      </c>
      <c r="M42" s="14">
        <f t="shared" si="5"/>
        <v>0</v>
      </c>
      <c r="N42" s="14">
        <f t="shared" si="5"/>
        <v>0</v>
      </c>
      <c r="O42" s="14">
        <f t="shared" si="5"/>
        <v>0</v>
      </c>
      <c r="P42" s="14">
        <f t="shared" si="5"/>
        <v>0</v>
      </c>
      <c r="Q42" s="14">
        <f t="shared" si="5"/>
        <v>0</v>
      </c>
      <c r="R42" s="14">
        <f t="shared" si="5"/>
        <v>0</v>
      </c>
      <c r="S42" s="14">
        <f t="shared" si="5"/>
        <v>0</v>
      </c>
      <c r="T42" s="14">
        <f t="shared" si="5"/>
        <v>0</v>
      </c>
      <c r="U42" s="14">
        <f t="shared" si="5"/>
        <v>0</v>
      </c>
      <c r="V42" s="14">
        <f t="shared" si="5"/>
        <v>0</v>
      </c>
      <c r="W42" s="14">
        <f t="shared" si="5"/>
        <v>0</v>
      </c>
      <c r="X42" s="14">
        <f t="shared" si="5"/>
        <v>0</v>
      </c>
      <c r="Y42" s="14">
        <f t="shared" si="5"/>
        <v>0</v>
      </c>
      <c r="Z42" s="14">
        <f t="shared" si="5"/>
        <v>0</v>
      </c>
      <c r="AA42" s="14">
        <f t="shared" si="5"/>
        <v>0</v>
      </c>
      <c r="AB42" s="14">
        <f t="shared" si="5"/>
        <v>0</v>
      </c>
      <c r="AC42" s="14">
        <f t="shared" si="5"/>
        <v>0</v>
      </c>
      <c r="AD42" s="14">
        <f t="shared" si="5"/>
        <v>0</v>
      </c>
      <c r="AE42" s="14">
        <f t="shared" si="5"/>
        <v>94</v>
      </c>
    </row>
    <row r="43" spans="2:31" ht="15.75" thickBot="1" x14ac:dyDescent="0.3">
      <c r="B43" s="76" t="s">
        <v>106</v>
      </c>
      <c r="C43" s="14">
        <f t="shared" si="1"/>
        <v>40</v>
      </c>
      <c r="D43" s="14">
        <f t="shared" si="5"/>
        <v>34</v>
      </c>
      <c r="E43" s="14">
        <f t="shared" si="5"/>
        <v>79</v>
      </c>
      <c r="F43" s="14">
        <f t="shared" si="5"/>
        <v>52</v>
      </c>
      <c r="G43" s="14">
        <f t="shared" si="5"/>
        <v>54</v>
      </c>
      <c r="H43" s="14">
        <f t="shared" si="5"/>
        <v>58</v>
      </c>
      <c r="I43" s="14">
        <f t="shared" si="5"/>
        <v>38</v>
      </c>
      <c r="J43" s="14">
        <f t="shared" si="5"/>
        <v>29</v>
      </c>
      <c r="K43" s="14">
        <f t="shared" si="5"/>
        <v>41</v>
      </c>
      <c r="L43" s="14">
        <f t="shared" si="5"/>
        <v>57</v>
      </c>
      <c r="M43" s="14">
        <f t="shared" si="5"/>
        <v>0</v>
      </c>
      <c r="N43" s="14">
        <f t="shared" si="5"/>
        <v>0</v>
      </c>
      <c r="O43" s="14">
        <f t="shared" si="5"/>
        <v>0</v>
      </c>
      <c r="P43" s="14">
        <f t="shared" si="5"/>
        <v>0</v>
      </c>
      <c r="Q43" s="14">
        <f t="shared" si="5"/>
        <v>0</v>
      </c>
      <c r="R43" s="14">
        <f t="shared" si="5"/>
        <v>0</v>
      </c>
      <c r="S43" s="14">
        <f t="shared" si="5"/>
        <v>0</v>
      </c>
      <c r="T43" s="14">
        <f t="shared" si="5"/>
        <v>0</v>
      </c>
      <c r="U43" s="14">
        <f t="shared" si="5"/>
        <v>0</v>
      </c>
      <c r="V43" s="14">
        <f t="shared" si="5"/>
        <v>0</v>
      </c>
      <c r="W43" s="14">
        <f t="shared" si="5"/>
        <v>0</v>
      </c>
      <c r="X43" s="14">
        <f t="shared" si="5"/>
        <v>0</v>
      </c>
      <c r="Y43" s="14">
        <f t="shared" si="5"/>
        <v>0</v>
      </c>
      <c r="Z43" s="14">
        <f t="shared" si="5"/>
        <v>0</v>
      </c>
      <c r="AA43" s="14">
        <f t="shared" si="5"/>
        <v>0</v>
      </c>
      <c r="AB43" s="14">
        <f t="shared" si="5"/>
        <v>0</v>
      </c>
      <c r="AC43" s="14">
        <f t="shared" si="5"/>
        <v>0</v>
      </c>
      <c r="AD43" s="14">
        <f t="shared" si="5"/>
        <v>0</v>
      </c>
      <c r="AE43" s="14">
        <f t="shared" si="5"/>
        <v>482</v>
      </c>
    </row>
    <row r="44" spans="2:31" ht="15.75" thickBot="1" x14ac:dyDescent="0.3">
      <c r="B44" s="77" t="s">
        <v>107</v>
      </c>
      <c r="C44" s="14">
        <f t="shared" si="1"/>
        <v>15140</v>
      </c>
      <c r="D44" s="14">
        <f t="shared" si="5"/>
        <v>14904</v>
      </c>
      <c r="E44" s="14">
        <f t="shared" si="5"/>
        <v>18238</v>
      </c>
      <c r="F44" s="14">
        <f t="shared" si="5"/>
        <v>18994</v>
      </c>
      <c r="G44" s="14">
        <f t="shared" si="5"/>
        <v>17918</v>
      </c>
      <c r="H44" s="14">
        <f t="shared" si="5"/>
        <v>19521</v>
      </c>
      <c r="I44" s="14">
        <f t="shared" si="5"/>
        <v>19682</v>
      </c>
      <c r="J44" s="14">
        <f t="shared" si="5"/>
        <v>17179</v>
      </c>
      <c r="K44" s="14">
        <f t="shared" si="5"/>
        <v>16077</v>
      </c>
      <c r="L44" s="14">
        <f t="shared" si="5"/>
        <v>19080</v>
      </c>
      <c r="M44" s="14">
        <f t="shared" si="5"/>
        <v>0</v>
      </c>
      <c r="N44" s="14">
        <f t="shared" si="5"/>
        <v>0</v>
      </c>
      <c r="O44" s="14">
        <f t="shared" si="5"/>
        <v>0</v>
      </c>
      <c r="P44" s="14">
        <f t="shared" si="5"/>
        <v>0</v>
      </c>
      <c r="Q44" s="14">
        <f t="shared" si="5"/>
        <v>0</v>
      </c>
      <c r="R44" s="14">
        <f t="shared" si="5"/>
        <v>0</v>
      </c>
      <c r="S44" s="14">
        <f t="shared" si="5"/>
        <v>0</v>
      </c>
      <c r="T44" s="14">
        <f t="shared" si="5"/>
        <v>0</v>
      </c>
      <c r="U44" s="14">
        <f t="shared" si="5"/>
        <v>0</v>
      </c>
      <c r="V44" s="14">
        <f t="shared" si="5"/>
        <v>0</v>
      </c>
      <c r="W44" s="14">
        <f t="shared" si="5"/>
        <v>0</v>
      </c>
      <c r="X44" s="14">
        <f t="shared" si="5"/>
        <v>0</v>
      </c>
      <c r="Y44" s="14">
        <f t="shared" si="5"/>
        <v>0</v>
      </c>
      <c r="Z44" s="14">
        <f t="shared" si="5"/>
        <v>0</v>
      </c>
      <c r="AA44" s="14">
        <f t="shared" si="5"/>
        <v>0</v>
      </c>
      <c r="AB44" s="14">
        <f t="shared" si="5"/>
        <v>0</v>
      </c>
      <c r="AC44" s="14">
        <f t="shared" si="5"/>
        <v>0</v>
      </c>
      <c r="AD44" s="14">
        <f t="shared" si="5"/>
        <v>0</v>
      </c>
      <c r="AE44" s="14">
        <f t="shared" si="5"/>
        <v>176733</v>
      </c>
    </row>
    <row r="45" spans="2:31" x14ac:dyDescent="0.25">
      <c r="C45" s="80"/>
      <c r="F45" s="80"/>
      <c r="G45" s="80"/>
    </row>
    <row r="46" spans="2:31" x14ac:dyDescent="0.25">
      <c r="B46" s="78" t="s">
        <v>108</v>
      </c>
      <c r="C46" s="79">
        <f>SUM(C8,C9,C10,C11,C12,C13,C14,C15,C16,C17,C18,C19)</f>
        <v>6163</v>
      </c>
      <c r="D46" s="79">
        <f t="shared" ref="D46:AD46" si="6">SUM(D8,D9,D10,D11,D12,D13,D14,D15,D16,D17,D18,D19)</f>
        <v>5763</v>
      </c>
      <c r="E46" s="79">
        <f t="shared" si="6"/>
        <v>7483</v>
      </c>
      <c r="F46" s="79">
        <f t="shared" si="6"/>
        <v>7725</v>
      </c>
      <c r="G46" s="79">
        <f t="shared" si="6"/>
        <v>8066</v>
      </c>
      <c r="H46" s="79">
        <f t="shared" si="6"/>
        <v>8893</v>
      </c>
      <c r="I46" s="79">
        <f t="shared" si="6"/>
        <v>7873</v>
      </c>
      <c r="J46" s="79">
        <f t="shared" si="6"/>
        <v>6627</v>
      </c>
      <c r="K46" s="79">
        <f t="shared" si="6"/>
        <v>6102</v>
      </c>
      <c r="L46" s="79">
        <f t="shared" si="6"/>
        <v>8126</v>
      </c>
      <c r="M46" s="79">
        <f t="shared" si="6"/>
        <v>0</v>
      </c>
      <c r="N46" s="79">
        <f t="shared" si="6"/>
        <v>0</v>
      </c>
      <c r="O46" s="79">
        <f t="shared" si="6"/>
        <v>0</v>
      </c>
      <c r="P46" s="79">
        <f t="shared" si="6"/>
        <v>0</v>
      </c>
      <c r="Q46" s="79">
        <f t="shared" si="6"/>
        <v>0</v>
      </c>
      <c r="R46" s="79">
        <f t="shared" si="6"/>
        <v>0</v>
      </c>
      <c r="S46" s="79">
        <f t="shared" si="6"/>
        <v>0</v>
      </c>
      <c r="T46" s="79">
        <f t="shared" si="6"/>
        <v>0</v>
      </c>
      <c r="U46" s="79">
        <f t="shared" si="6"/>
        <v>0</v>
      </c>
      <c r="V46" s="79">
        <f t="shared" si="6"/>
        <v>0</v>
      </c>
      <c r="W46" s="79">
        <f t="shared" si="6"/>
        <v>0</v>
      </c>
      <c r="X46" s="79">
        <f t="shared" si="6"/>
        <v>0</v>
      </c>
      <c r="Y46" s="79">
        <f t="shared" si="6"/>
        <v>0</v>
      </c>
      <c r="Z46" s="79">
        <f t="shared" si="6"/>
        <v>0</v>
      </c>
      <c r="AA46" s="79">
        <f t="shared" si="6"/>
        <v>0</v>
      </c>
      <c r="AB46" s="79">
        <f t="shared" si="6"/>
        <v>0</v>
      </c>
      <c r="AC46" s="79">
        <f t="shared" si="6"/>
        <v>0</v>
      </c>
      <c r="AD46" s="79">
        <f t="shared" si="6"/>
        <v>0</v>
      </c>
      <c r="AE46" s="80">
        <f>SUM(C46:AD46)</f>
        <v>72821</v>
      </c>
    </row>
    <row r="47" spans="2:31" x14ac:dyDescent="0.25">
      <c r="B47" s="78" t="s">
        <v>109</v>
      </c>
      <c r="C47" s="79">
        <f t="shared" ref="C47:AD47" si="7">SUM(C36,C37,C39,C40,C38)</f>
        <v>5718</v>
      </c>
      <c r="D47" s="79">
        <f t="shared" si="7"/>
        <v>5946</v>
      </c>
      <c r="E47" s="79">
        <f t="shared" si="7"/>
        <v>5994</v>
      </c>
      <c r="F47" s="79">
        <f t="shared" si="7"/>
        <v>6476</v>
      </c>
      <c r="G47" s="79">
        <f t="shared" si="7"/>
        <v>5469</v>
      </c>
      <c r="H47" s="79">
        <f t="shared" si="7"/>
        <v>5991</v>
      </c>
      <c r="I47" s="79">
        <f t="shared" si="7"/>
        <v>7262</v>
      </c>
      <c r="J47" s="79">
        <f t="shared" si="7"/>
        <v>6629</v>
      </c>
      <c r="K47" s="79">
        <f>SUM(K36,K37,K39,K40,K38)</f>
        <v>6608</v>
      </c>
      <c r="L47" s="79">
        <f>SUM(L36,L37,L39,L40,L38)</f>
        <v>6077</v>
      </c>
      <c r="M47" s="79">
        <f>SUM(M36,M37,M39,M40,M38)</f>
        <v>0</v>
      </c>
      <c r="N47" s="79">
        <f>SUM(N36,N37,N39,N40,N38)</f>
        <v>0</v>
      </c>
      <c r="O47" s="79">
        <f t="shared" si="7"/>
        <v>0</v>
      </c>
      <c r="P47" s="79">
        <f t="shared" si="7"/>
        <v>0</v>
      </c>
      <c r="Q47" s="79">
        <f t="shared" si="7"/>
        <v>0</v>
      </c>
      <c r="R47" s="79">
        <f t="shared" si="7"/>
        <v>0</v>
      </c>
      <c r="S47" s="79">
        <f t="shared" si="7"/>
        <v>0</v>
      </c>
      <c r="T47" s="79">
        <f t="shared" si="7"/>
        <v>0</v>
      </c>
      <c r="U47" s="79">
        <f t="shared" si="7"/>
        <v>0</v>
      </c>
      <c r="V47" s="79">
        <f t="shared" si="7"/>
        <v>0</v>
      </c>
      <c r="W47" s="79">
        <f t="shared" si="7"/>
        <v>0</v>
      </c>
      <c r="X47" s="79">
        <f t="shared" si="7"/>
        <v>0</v>
      </c>
      <c r="Y47" s="79">
        <f t="shared" si="7"/>
        <v>0</v>
      </c>
      <c r="Z47" s="79">
        <f t="shared" si="7"/>
        <v>0</v>
      </c>
      <c r="AA47" s="79">
        <f t="shared" si="7"/>
        <v>0</v>
      </c>
      <c r="AB47" s="79">
        <f t="shared" si="7"/>
        <v>0</v>
      </c>
      <c r="AC47" s="81">
        <f t="shared" si="7"/>
        <v>0</v>
      </c>
      <c r="AD47" s="79">
        <f t="shared" si="7"/>
        <v>0</v>
      </c>
      <c r="AE47" s="80">
        <f>SUM(C47:AD47)</f>
        <v>62170</v>
      </c>
    </row>
    <row r="48" spans="2:31" x14ac:dyDescent="0.25">
      <c r="B48" s="78" t="s">
        <v>110</v>
      </c>
      <c r="C48" s="79">
        <f t="shared" ref="C48:AD48" si="8">SUM(C28,C29,C30,C31,C32,C33,C34,C38,C14,C6)</f>
        <v>1696</v>
      </c>
      <c r="D48" s="79">
        <f t="shared" si="8"/>
        <v>1495</v>
      </c>
      <c r="E48" s="79">
        <f t="shared" si="8"/>
        <v>2362</v>
      </c>
      <c r="F48" s="79">
        <f t="shared" si="8"/>
        <v>2523</v>
      </c>
      <c r="G48" s="79">
        <f t="shared" si="8"/>
        <v>2435</v>
      </c>
      <c r="H48" s="79">
        <f t="shared" si="8"/>
        <v>2493</v>
      </c>
      <c r="I48" s="79">
        <f t="shared" si="8"/>
        <v>2229</v>
      </c>
      <c r="J48" s="79">
        <f t="shared" si="8"/>
        <v>2260</v>
      </c>
      <c r="K48" s="79">
        <f t="shared" si="8"/>
        <v>1809</v>
      </c>
      <c r="L48" s="79">
        <f t="shared" si="8"/>
        <v>2456</v>
      </c>
      <c r="M48" s="79">
        <f t="shared" si="8"/>
        <v>0</v>
      </c>
      <c r="N48" s="79">
        <f t="shared" si="8"/>
        <v>0</v>
      </c>
      <c r="O48" s="79">
        <f t="shared" si="8"/>
        <v>0</v>
      </c>
      <c r="P48" s="79">
        <f t="shared" si="8"/>
        <v>0</v>
      </c>
      <c r="Q48" s="79">
        <f t="shared" si="8"/>
        <v>0</v>
      </c>
      <c r="R48" s="79">
        <f t="shared" si="8"/>
        <v>0</v>
      </c>
      <c r="S48" s="79">
        <f t="shared" si="8"/>
        <v>0</v>
      </c>
      <c r="T48" s="79">
        <f t="shared" si="8"/>
        <v>0</v>
      </c>
      <c r="U48" s="79">
        <f t="shared" si="8"/>
        <v>0</v>
      </c>
      <c r="V48" s="79">
        <f t="shared" si="8"/>
        <v>0</v>
      </c>
      <c r="W48" s="79">
        <f t="shared" si="8"/>
        <v>0</v>
      </c>
      <c r="X48" s="79">
        <f t="shared" si="8"/>
        <v>0</v>
      </c>
      <c r="Y48" s="79">
        <f t="shared" si="8"/>
        <v>0</v>
      </c>
      <c r="Z48" s="79">
        <f t="shared" si="8"/>
        <v>0</v>
      </c>
      <c r="AA48" s="79">
        <f t="shared" si="8"/>
        <v>0</v>
      </c>
      <c r="AB48" s="79">
        <f t="shared" si="8"/>
        <v>0</v>
      </c>
      <c r="AC48" s="81">
        <f t="shared" si="8"/>
        <v>0</v>
      </c>
      <c r="AD48" s="79">
        <f t="shared" si="8"/>
        <v>0</v>
      </c>
      <c r="AE48" s="80">
        <f>SUM(C48:AD48)</f>
        <v>21758</v>
      </c>
    </row>
    <row r="64" ht="15.75" thickBot="1" x14ac:dyDescent="0.3"/>
    <row r="65" spans="2:31" ht="15.75" thickBot="1" x14ac:dyDescent="0.3">
      <c r="B65" s="82" t="s">
        <v>111</v>
      </c>
      <c r="C65" s="188">
        <v>41671</v>
      </c>
      <c r="D65" s="188">
        <v>41672</v>
      </c>
      <c r="E65" s="188">
        <v>41673</v>
      </c>
      <c r="F65" s="188">
        <v>41674</v>
      </c>
      <c r="G65" s="188">
        <v>41675</v>
      </c>
      <c r="H65" s="188">
        <v>41676</v>
      </c>
      <c r="I65" s="188">
        <v>41677</v>
      </c>
      <c r="J65" s="188">
        <v>41678</v>
      </c>
      <c r="K65" s="188">
        <v>41679</v>
      </c>
      <c r="L65" s="188">
        <v>41680</v>
      </c>
      <c r="M65" s="188">
        <v>41681</v>
      </c>
      <c r="N65" s="188">
        <v>41682</v>
      </c>
      <c r="O65" s="188">
        <v>41683</v>
      </c>
      <c r="P65" s="188">
        <v>41684</v>
      </c>
      <c r="Q65" s="188">
        <v>41685</v>
      </c>
      <c r="R65" s="188">
        <v>41686</v>
      </c>
      <c r="S65" s="188">
        <v>41687</v>
      </c>
      <c r="T65" s="188">
        <v>41688</v>
      </c>
      <c r="U65" s="188">
        <v>41689</v>
      </c>
      <c r="V65" s="188">
        <v>41690</v>
      </c>
      <c r="W65" s="188">
        <v>41691</v>
      </c>
      <c r="X65" s="188">
        <v>41692</v>
      </c>
      <c r="Y65" s="188">
        <v>41693</v>
      </c>
      <c r="Z65" s="188">
        <v>41694</v>
      </c>
      <c r="AA65" s="188">
        <v>41695</v>
      </c>
      <c r="AB65" s="188">
        <v>41696</v>
      </c>
      <c r="AC65" s="188">
        <v>41697</v>
      </c>
      <c r="AD65" s="188">
        <v>41698</v>
      </c>
      <c r="AE65" s="188" t="s">
        <v>14</v>
      </c>
    </row>
    <row r="66" spans="2:31" x14ac:dyDescent="0.25">
      <c r="B66" s="179" t="s">
        <v>65</v>
      </c>
      <c r="C66" s="15">
        <v>12</v>
      </c>
      <c r="D66" s="15">
        <v>4</v>
      </c>
      <c r="E66" s="15">
        <v>8</v>
      </c>
      <c r="F66" s="15">
        <v>13</v>
      </c>
      <c r="G66" s="15">
        <v>9</v>
      </c>
      <c r="H66" s="15">
        <v>13</v>
      </c>
      <c r="I66" s="15">
        <v>4</v>
      </c>
      <c r="J66" s="15">
        <v>7</v>
      </c>
      <c r="K66" s="89">
        <v>13</v>
      </c>
      <c r="L66" s="190">
        <v>17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>
        <f t="shared" ref="AE66:AE108" si="9">SUM(C66:AD66)</f>
        <v>100</v>
      </c>
    </row>
    <row r="67" spans="2:31" x14ac:dyDescent="0.25">
      <c r="B67" s="174" t="s">
        <v>66</v>
      </c>
      <c r="C67" s="18">
        <v>0</v>
      </c>
      <c r="D67" s="18">
        <v>0</v>
      </c>
      <c r="E67">
        <v>0</v>
      </c>
      <c r="F67" s="18">
        <v>0</v>
      </c>
      <c r="G67" s="18">
        <v>0</v>
      </c>
      <c r="H67" s="18">
        <v>1</v>
      </c>
      <c r="I67" s="18">
        <v>1</v>
      </c>
      <c r="J67" s="15">
        <v>0</v>
      </c>
      <c r="K67" s="89">
        <v>1</v>
      </c>
      <c r="L67" s="24">
        <v>0</v>
      </c>
      <c r="M67" s="18"/>
      <c r="N67" s="18"/>
      <c r="O67" s="83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9">
        <f t="shared" si="9"/>
        <v>3</v>
      </c>
    </row>
    <row r="68" spans="2:31" x14ac:dyDescent="0.25">
      <c r="B68" s="174" t="s">
        <v>67</v>
      </c>
      <c r="C68" s="18">
        <v>125</v>
      </c>
      <c r="D68" s="18">
        <v>127</v>
      </c>
      <c r="E68" s="18">
        <v>126</v>
      </c>
      <c r="F68" s="18">
        <v>102</v>
      </c>
      <c r="G68" s="18">
        <v>167</v>
      </c>
      <c r="H68" s="18">
        <v>172</v>
      </c>
      <c r="I68" s="18">
        <v>143</v>
      </c>
      <c r="J68" s="15">
        <v>107</v>
      </c>
      <c r="K68" s="89">
        <v>113</v>
      </c>
      <c r="L68" s="24">
        <v>185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9">
        <f t="shared" si="9"/>
        <v>1367</v>
      </c>
    </row>
    <row r="69" spans="2:31" x14ac:dyDescent="0.25">
      <c r="B69" s="174" t="s">
        <v>68</v>
      </c>
      <c r="C69" s="18">
        <v>13</v>
      </c>
      <c r="D69" s="18">
        <v>9</v>
      </c>
      <c r="E69" s="18">
        <v>15</v>
      </c>
      <c r="F69" s="18">
        <v>7</v>
      </c>
      <c r="G69" s="18">
        <v>17</v>
      </c>
      <c r="H69" s="18">
        <v>14</v>
      </c>
      <c r="I69" s="18">
        <v>7</v>
      </c>
      <c r="J69" s="15">
        <v>2</v>
      </c>
      <c r="K69" s="89">
        <v>15</v>
      </c>
      <c r="L69" s="190">
        <v>23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9">
        <f t="shared" si="9"/>
        <v>122</v>
      </c>
    </row>
    <row r="70" spans="2:31" x14ac:dyDescent="0.25">
      <c r="B70" s="174" t="s">
        <v>69</v>
      </c>
      <c r="C70" s="18">
        <v>33</v>
      </c>
      <c r="D70" s="18">
        <v>22</v>
      </c>
      <c r="E70" s="18">
        <v>27</v>
      </c>
      <c r="F70" s="18">
        <v>22</v>
      </c>
      <c r="G70" s="18">
        <v>38</v>
      </c>
      <c r="H70" s="18">
        <v>28</v>
      </c>
      <c r="I70" s="18">
        <v>27</v>
      </c>
      <c r="J70" s="15">
        <v>25</v>
      </c>
      <c r="K70" s="89">
        <v>26</v>
      </c>
      <c r="L70" s="190">
        <v>27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9">
        <f t="shared" si="9"/>
        <v>275</v>
      </c>
    </row>
    <row r="71" spans="2:31" x14ac:dyDescent="0.25">
      <c r="B71" s="174" t="s">
        <v>70</v>
      </c>
      <c r="C71" s="18">
        <v>167</v>
      </c>
      <c r="D71" s="18">
        <v>133</v>
      </c>
      <c r="E71" s="18">
        <v>320</v>
      </c>
      <c r="F71" s="18">
        <v>309</v>
      </c>
      <c r="G71" s="18">
        <v>256</v>
      </c>
      <c r="H71" s="18">
        <v>180</v>
      </c>
      <c r="I71" s="18">
        <v>282</v>
      </c>
      <c r="J71" s="15">
        <v>263</v>
      </c>
      <c r="K71" s="89">
        <v>114</v>
      </c>
      <c r="L71" s="190">
        <v>199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9">
        <f t="shared" si="9"/>
        <v>2223</v>
      </c>
    </row>
    <row r="72" spans="2:31" x14ac:dyDescent="0.25">
      <c r="B72" s="174" t="s">
        <v>71</v>
      </c>
      <c r="C72" s="18">
        <v>14</v>
      </c>
      <c r="D72" s="18">
        <v>17</v>
      </c>
      <c r="E72" s="18">
        <v>10</v>
      </c>
      <c r="F72" s="18">
        <v>10</v>
      </c>
      <c r="G72" s="18">
        <v>30</v>
      </c>
      <c r="H72" s="18">
        <v>34</v>
      </c>
      <c r="I72" s="18">
        <v>16</v>
      </c>
      <c r="J72" s="15">
        <v>21</v>
      </c>
      <c r="K72" s="89">
        <v>18</v>
      </c>
      <c r="L72" s="190">
        <v>23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9">
        <f t="shared" si="9"/>
        <v>193</v>
      </c>
    </row>
    <row r="73" spans="2:31" x14ac:dyDescent="0.25">
      <c r="B73" s="174" t="s">
        <v>72</v>
      </c>
      <c r="C73" s="18">
        <v>29</v>
      </c>
      <c r="D73" s="18">
        <v>32</v>
      </c>
      <c r="E73" s="18">
        <v>36</v>
      </c>
      <c r="F73" s="18">
        <v>24</v>
      </c>
      <c r="G73" s="18">
        <v>55</v>
      </c>
      <c r="H73" s="18">
        <v>42</v>
      </c>
      <c r="I73" s="18">
        <v>29</v>
      </c>
      <c r="J73" s="18">
        <v>21</v>
      </c>
      <c r="K73" s="89">
        <v>24</v>
      </c>
      <c r="L73" s="190">
        <v>32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9">
        <f t="shared" si="9"/>
        <v>324</v>
      </c>
    </row>
    <row r="74" spans="2:31" x14ac:dyDescent="0.25">
      <c r="B74" s="174" t="s">
        <v>73</v>
      </c>
      <c r="C74" s="18">
        <v>2</v>
      </c>
      <c r="D74" s="18">
        <v>0</v>
      </c>
      <c r="E74" s="18">
        <v>0</v>
      </c>
      <c r="F74" s="18">
        <v>0</v>
      </c>
      <c r="G74" s="18">
        <v>6</v>
      </c>
      <c r="H74" s="18">
        <v>1</v>
      </c>
      <c r="I74" s="18">
        <v>0</v>
      </c>
      <c r="J74" s="83">
        <v>0</v>
      </c>
      <c r="K74" s="89">
        <v>0</v>
      </c>
      <c r="L74" s="190">
        <v>1</v>
      </c>
      <c r="M74" s="24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9">
        <f t="shared" si="9"/>
        <v>10</v>
      </c>
    </row>
    <row r="75" spans="2:31" x14ac:dyDescent="0.25">
      <c r="B75" s="174" t="s">
        <v>74</v>
      </c>
      <c r="C75" s="18">
        <v>1314</v>
      </c>
      <c r="D75" s="18">
        <v>983</v>
      </c>
      <c r="E75" s="18">
        <v>1325</v>
      </c>
      <c r="F75" s="18">
        <v>1190</v>
      </c>
      <c r="G75" s="18">
        <v>1438</v>
      </c>
      <c r="H75" s="18">
        <v>1421</v>
      </c>
      <c r="I75" s="18">
        <v>1242</v>
      </c>
      <c r="J75" s="24">
        <v>1180</v>
      </c>
      <c r="K75" s="191">
        <v>994</v>
      </c>
      <c r="L75" s="190">
        <v>1243</v>
      </c>
      <c r="M75" s="192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9">
        <f t="shared" si="9"/>
        <v>12330</v>
      </c>
    </row>
    <row r="76" spans="2:31" x14ac:dyDescent="0.25">
      <c r="B76" s="174" t="s">
        <v>75</v>
      </c>
      <c r="C76" s="18">
        <v>2</v>
      </c>
      <c r="D76" s="18">
        <v>1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6</v>
      </c>
      <c r="K76" s="89">
        <v>0</v>
      </c>
      <c r="L76" s="190">
        <v>0</v>
      </c>
      <c r="M76" s="24"/>
      <c r="N76" s="191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9">
        <f t="shared" si="9"/>
        <v>9</v>
      </c>
    </row>
    <row r="77" spans="2:31" x14ac:dyDescent="0.25">
      <c r="B77" s="174" t="s">
        <v>76</v>
      </c>
      <c r="C77" s="18">
        <v>2</v>
      </c>
      <c r="D77" s="18">
        <v>2</v>
      </c>
      <c r="E77" s="18">
        <v>1</v>
      </c>
      <c r="F77" s="18">
        <v>2</v>
      </c>
      <c r="G77" s="18">
        <v>3</v>
      </c>
      <c r="H77" s="18">
        <v>1</v>
      </c>
      <c r="I77" s="18">
        <v>0</v>
      </c>
      <c r="J77" s="24">
        <v>0</v>
      </c>
      <c r="K77" s="190">
        <v>0</v>
      </c>
      <c r="L77" s="190">
        <v>1</v>
      </c>
      <c r="M77" s="18"/>
      <c r="N77" s="191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9">
        <f t="shared" si="9"/>
        <v>12</v>
      </c>
    </row>
    <row r="78" spans="2:31" x14ac:dyDescent="0.25">
      <c r="B78" s="174" t="s">
        <v>77</v>
      </c>
      <c r="C78" s="18">
        <v>95</v>
      </c>
      <c r="D78" s="18">
        <v>78</v>
      </c>
      <c r="E78" s="18">
        <v>71</v>
      </c>
      <c r="F78" s="18">
        <v>61</v>
      </c>
      <c r="G78" s="18">
        <v>111</v>
      </c>
      <c r="H78" s="18">
        <v>61</v>
      </c>
      <c r="I78" s="18">
        <v>25</v>
      </c>
      <c r="J78" s="18">
        <v>21</v>
      </c>
      <c r="K78" s="89">
        <v>55</v>
      </c>
      <c r="L78" s="24">
        <v>54</v>
      </c>
      <c r="M78" s="18"/>
      <c r="N78" s="19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9">
        <f t="shared" si="9"/>
        <v>632</v>
      </c>
    </row>
    <row r="79" spans="2:31" x14ac:dyDescent="0.25">
      <c r="B79" s="174" t="s">
        <v>78</v>
      </c>
      <c r="C79" s="18">
        <v>1</v>
      </c>
      <c r="D79" s="18">
        <v>1</v>
      </c>
      <c r="E79" s="18">
        <v>0</v>
      </c>
      <c r="F79" s="18">
        <v>1</v>
      </c>
      <c r="G79" s="18">
        <v>1</v>
      </c>
      <c r="H79" s="18">
        <v>3</v>
      </c>
      <c r="I79" s="24">
        <v>2</v>
      </c>
      <c r="J79" s="24">
        <v>1</v>
      </c>
      <c r="K79" s="89">
        <v>1</v>
      </c>
      <c r="L79" s="190">
        <v>0</v>
      </c>
      <c r="M79" s="18"/>
      <c r="N79" s="191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9">
        <f t="shared" si="9"/>
        <v>11</v>
      </c>
    </row>
    <row r="80" spans="2:31" x14ac:dyDescent="0.25">
      <c r="B80" s="174" t="s">
        <v>79</v>
      </c>
      <c r="C80" s="18">
        <v>1018</v>
      </c>
      <c r="D80" s="18">
        <v>714</v>
      </c>
      <c r="E80" s="18">
        <v>714</v>
      </c>
      <c r="F80" s="18">
        <v>688</v>
      </c>
      <c r="G80" s="18">
        <v>1027</v>
      </c>
      <c r="H80" s="18">
        <v>988</v>
      </c>
      <c r="I80" s="18">
        <v>811</v>
      </c>
      <c r="J80" s="18">
        <v>927</v>
      </c>
      <c r="K80" s="89">
        <v>599</v>
      </c>
      <c r="L80" s="190">
        <v>778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9">
        <f t="shared" si="9"/>
        <v>8264</v>
      </c>
    </row>
    <row r="81" spans="2:31" x14ac:dyDescent="0.25">
      <c r="B81" s="174" t="s">
        <v>80</v>
      </c>
      <c r="C81" s="18">
        <v>4</v>
      </c>
      <c r="D81" s="18">
        <v>2</v>
      </c>
      <c r="E81" s="18">
        <v>6</v>
      </c>
      <c r="F81" s="18">
        <v>3</v>
      </c>
      <c r="G81" s="18">
        <v>5</v>
      </c>
      <c r="H81" s="18">
        <v>6</v>
      </c>
      <c r="I81" s="18">
        <v>4</v>
      </c>
      <c r="J81" s="18">
        <v>5</v>
      </c>
      <c r="K81" s="89">
        <v>4</v>
      </c>
      <c r="L81" s="24">
        <v>6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9">
        <f t="shared" si="9"/>
        <v>45</v>
      </c>
    </row>
    <row r="82" spans="2:31" x14ac:dyDescent="0.25">
      <c r="B82" s="174" t="s">
        <v>81</v>
      </c>
      <c r="C82" s="18">
        <v>228</v>
      </c>
      <c r="D82" s="18">
        <v>142</v>
      </c>
      <c r="E82" s="18">
        <v>208</v>
      </c>
      <c r="F82" s="18">
        <v>201</v>
      </c>
      <c r="G82" s="18">
        <v>201</v>
      </c>
      <c r="H82" s="18">
        <v>216</v>
      </c>
      <c r="I82" s="18">
        <v>185</v>
      </c>
      <c r="J82" s="18">
        <v>150</v>
      </c>
      <c r="K82" s="89">
        <v>102</v>
      </c>
      <c r="L82" s="190">
        <v>226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9">
        <f t="shared" si="9"/>
        <v>1859</v>
      </c>
    </row>
    <row r="83" spans="2:31" x14ac:dyDescent="0.25">
      <c r="B83" s="174" t="s">
        <v>82</v>
      </c>
      <c r="C83" s="18">
        <v>84</v>
      </c>
      <c r="D83" s="18">
        <v>34</v>
      </c>
      <c r="E83" s="18">
        <v>22</v>
      </c>
      <c r="F83" s="18">
        <v>19</v>
      </c>
      <c r="G83" s="18">
        <v>189</v>
      </c>
      <c r="H83" s="18">
        <v>324</v>
      </c>
      <c r="I83" s="18">
        <v>90</v>
      </c>
      <c r="J83" s="18">
        <v>52</v>
      </c>
      <c r="K83" s="89">
        <v>20</v>
      </c>
      <c r="L83" s="190">
        <v>14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9">
        <f t="shared" si="9"/>
        <v>848</v>
      </c>
    </row>
    <row r="84" spans="2:31" x14ac:dyDescent="0.25">
      <c r="B84" s="174" t="s">
        <v>83</v>
      </c>
      <c r="C84" s="18">
        <v>71</v>
      </c>
      <c r="D84" s="18">
        <v>47</v>
      </c>
      <c r="E84" s="18">
        <v>89</v>
      </c>
      <c r="F84" s="18">
        <v>53</v>
      </c>
      <c r="G84" s="18">
        <v>82</v>
      </c>
      <c r="H84" s="18">
        <v>54</v>
      </c>
      <c r="I84" s="18">
        <v>61</v>
      </c>
      <c r="J84" s="18">
        <v>77</v>
      </c>
      <c r="K84" s="89">
        <v>49</v>
      </c>
      <c r="L84" s="190">
        <v>46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9">
        <f t="shared" si="9"/>
        <v>629</v>
      </c>
    </row>
    <row r="85" spans="2:31" x14ac:dyDescent="0.25">
      <c r="B85" s="174" t="s">
        <v>84</v>
      </c>
      <c r="C85" s="18">
        <v>15</v>
      </c>
      <c r="D85" s="18">
        <v>21</v>
      </c>
      <c r="E85" s="18">
        <v>31</v>
      </c>
      <c r="F85" s="18">
        <v>17</v>
      </c>
      <c r="G85" s="18">
        <v>29</v>
      </c>
      <c r="H85" s="18">
        <v>27</v>
      </c>
      <c r="I85" s="18">
        <v>18</v>
      </c>
      <c r="J85" s="18">
        <v>13</v>
      </c>
      <c r="K85" s="89">
        <v>18</v>
      </c>
      <c r="L85" s="190">
        <v>28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9">
        <f t="shared" si="9"/>
        <v>217</v>
      </c>
    </row>
    <row r="86" spans="2:31" x14ac:dyDescent="0.25">
      <c r="B86" s="174" t="s">
        <v>85</v>
      </c>
      <c r="C86" s="18">
        <v>44</v>
      </c>
      <c r="D86" s="18">
        <v>35</v>
      </c>
      <c r="E86" s="18">
        <v>32</v>
      </c>
      <c r="F86" s="18">
        <v>47</v>
      </c>
      <c r="G86" s="18">
        <v>56</v>
      </c>
      <c r="H86" s="18">
        <v>49</v>
      </c>
      <c r="I86" s="18">
        <v>42</v>
      </c>
      <c r="J86" s="18">
        <v>48</v>
      </c>
      <c r="K86" s="89">
        <v>27</v>
      </c>
      <c r="L86" s="190">
        <v>54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9">
        <f t="shared" si="9"/>
        <v>434</v>
      </c>
    </row>
    <row r="87" spans="2:31" x14ac:dyDescent="0.25">
      <c r="B87" s="174" t="s">
        <v>86</v>
      </c>
      <c r="C87" s="18">
        <v>41</v>
      </c>
      <c r="D87" s="18">
        <v>42</v>
      </c>
      <c r="E87" s="18">
        <v>59</v>
      </c>
      <c r="F87" s="18">
        <v>57</v>
      </c>
      <c r="G87" s="18">
        <v>79</v>
      </c>
      <c r="H87" s="18">
        <v>54</v>
      </c>
      <c r="I87" s="18">
        <v>40</v>
      </c>
      <c r="J87" s="18">
        <v>26</v>
      </c>
      <c r="K87" s="89">
        <v>41</v>
      </c>
      <c r="L87" s="190">
        <v>77</v>
      </c>
      <c r="M87" s="18"/>
      <c r="N87" s="18"/>
      <c r="O87" s="18"/>
      <c r="P87" s="18"/>
      <c r="Q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9">
        <f t="shared" si="9"/>
        <v>516</v>
      </c>
    </row>
    <row r="88" spans="2:31" x14ac:dyDescent="0.25">
      <c r="B88" s="174" t="s">
        <v>87</v>
      </c>
      <c r="C88" s="18">
        <v>11</v>
      </c>
      <c r="D88" s="18">
        <v>14</v>
      </c>
      <c r="E88" s="18">
        <v>31</v>
      </c>
      <c r="F88" s="18">
        <v>29</v>
      </c>
      <c r="G88" s="18">
        <v>16</v>
      </c>
      <c r="H88" s="18">
        <v>21</v>
      </c>
      <c r="I88" s="18">
        <v>24</v>
      </c>
      <c r="J88" s="18">
        <v>20</v>
      </c>
      <c r="K88" s="89">
        <v>14</v>
      </c>
      <c r="L88" s="190">
        <v>25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9">
        <f t="shared" si="9"/>
        <v>205</v>
      </c>
    </row>
    <row r="89" spans="2:31" x14ac:dyDescent="0.25">
      <c r="B89" s="174" t="s">
        <v>88</v>
      </c>
      <c r="C89" s="18">
        <v>8</v>
      </c>
      <c r="D89" s="18">
        <v>6</v>
      </c>
      <c r="E89" s="18">
        <v>8</v>
      </c>
      <c r="F89" s="18">
        <v>15</v>
      </c>
      <c r="G89" s="18">
        <v>10</v>
      </c>
      <c r="H89" s="18">
        <v>13</v>
      </c>
      <c r="I89" s="18">
        <v>10</v>
      </c>
      <c r="J89" s="18">
        <v>10</v>
      </c>
      <c r="K89" s="89">
        <v>6</v>
      </c>
      <c r="L89" s="190">
        <v>14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9">
        <f t="shared" si="9"/>
        <v>100</v>
      </c>
    </row>
    <row r="90" spans="2:31" x14ac:dyDescent="0.25">
      <c r="B90" s="174" t="s">
        <v>89</v>
      </c>
      <c r="C90" s="18">
        <v>52</v>
      </c>
      <c r="D90" s="18">
        <v>35</v>
      </c>
      <c r="E90" s="18">
        <v>74</v>
      </c>
      <c r="F90" s="18">
        <v>66</v>
      </c>
      <c r="G90" s="18">
        <v>84</v>
      </c>
      <c r="H90" s="18">
        <v>87</v>
      </c>
      <c r="I90" s="18">
        <v>82</v>
      </c>
      <c r="J90" s="18">
        <v>33</v>
      </c>
      <c r="K90" s="89">
        <v>43</v>
      </c>
      <c r="L90" s="190">
        <v>77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9">
        <f t="shared" si="9"/>
        <v>633</v>
      </c>
    </row>
    <row r="91" spans="2:31" x14ac:dyDescent="0.25">
      <c r="B91" s="174" t="s">
        <v>90</v>
      </c>
      <c r="C91" s="18">
        <v>0</v>
      </c>
      <c r="D91" s="18">
        <v>0</v>
      </c>
      <c r="E91" s="18">
        <v>0</v>
      </c>
      <c r="F91" s="18">
        <v>1</v>
      </c>
      <c r="G91" s="18">
        <v>14</v>
      </c>
      <c r="H91" s="18">
        <v>3</v>
      </c>
      <c r="I91" s="24">
        <v>0</v>
      </c>
      <c r="J91" s="18">
        <v>0</v>
      </c>
      <c r="K91" s="89">
        <v>0</v>
      </c>
      <c r="L91" s="18">
        <v>0</v>
      </c>
      <c r="M91" s="2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9">
        <f t="shared" si="9"/>
        <v>18</v>
      </c>
    </row>
    <row r="92" spans="2:31" x14ac:dyDescent="0.25">
      <c r="B92" s="174" t="s">
        <v>91</v>
      </c>
      <c r="C92" s="18">
        <v>19</v>
      </c>
      <c r="D92" s="18">
        <v>11</v>
      </c>
      <c r="E92" s="18">
        <v>16</v>
      </c>
      <c r="F92" s="18">
        <v>13</v>
      </c>
      <c r="G92" s="18">
        <v>18</v>
      </c>
      <c r="H92" s="18">
        <v>21</v>
      </c>
      <c r="I92" s="18">
        <v>18</v>
      </c>
      <c r="J92" s="18">
        <v>12</v>
      </c>
      <c r="K92" s="89">
        <v>6</v>
      </c>
      <c r="L92" s="18">
        <v>21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9">
        <f t="shared" si="9"/>
        <v>155</v>
      </c>
    </row>
    <row r="93" spans="2:31" x14ac:dyDescent="0.25">
      <c r="B93" s="174" t="s">
        <v>92</v>
      </c>
      <c r="C93" s="18">
        <v>11</v>
      </c>
      <c r="D93" s="18">
        <v>5</v>
      </c>
      <c r="E93" s="18">
        <v>8</v>
      </c>
      <c r="F93" s="18">
        <v>4</v>
      </c>
      <c r="G93" s="18">
        <v>7</v>
      </c>
      <c r="H93" s="18">
        <v>10</v>
      </c>
      <c r="I93" s="18">
        <v>11</v>
      </c>
      <c r="J93" s="18">
        <v>3</v>
      </c>
      <c r="K93" s="89">
        <v>11</v>
      </c>
      <c r="L93" s="18">
        <v>6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9">
        <f t="shared" si="9"/>
        <v>76</v>
      </c>
    </row>
    <row r="94" spans="2:31" x14ac:dyDescent="0.25">
      <c r="B94" s="174" t="s">
        <v>93</v>
      </c>
      <c r="C94" s="18">
        <v>187</v>
      </c>
      <c r="D94" s="18">
        <v>149</v>
      </c>
      <c r="E94" s="18">
        <v>180</v>
      </c>
      <c r="F94" s="18">
        <v>194</v>
      </c>
      <c r="G94" s="18">
        <v>233</v>
      </c>
      <c r="H94" s="18">
        <v>198</v>
      </c>
      <c r="I94" s="18">
        <v>129</v>
      </c>
      <c r="J94" s="18">
        <v>171</v>
      </c>
      <c r="K94" s="89">
        <v>158</v>
      </c>
      <c r="L94" s="18">
        <v>204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9">
        <f t="shared" si="9"/>
        <v>1803</v>
      </c>
    </row>
    <row r="95" spans="2:31" x14ac:dyDescent="0.25">
      <c r="B95" s="174" t="s">
        <v>94</v>
      </c>
      <c r="C95" s="18">
        <v>16</v>
      </c>
      <c r="D95" s="18">
        <v>11</v>
      </c>
      <c r="E95" s="18">
        <v>17</v>
      </c>
      <c r="F95" s="18">
        <v>11</v>
      </c>
      <c r="G95" s="18">
        <v>23</v>
      </c>
      <c r="H95" s="18">
        <v>32</v>
      </c>
      <c r="I95" s="18">
        <v>14</v>
      </c>
      <c r="J95" s="18">
        <v>13</v>
      </c>
      <c r="K95" s="89">
        <v>17</v>
      </c>
      <c r="L95" s="18">
        <v>20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9">
        <f t="shared" si="9"/>
        <v>174</v>
      </c>
    </row>
    <row r="96" spans="2:31" x14ac:dyDescent="0.25">
      <c r="B96" s="174" t="s">
        <v>112</v>
      </c>
      <c r="C96" s="18">
        <v>7</v>
      </c>
      <c r="D96" s="18">
        <v>7</v>
      </c>
      <c r="E96" s="18">
        <v>5</v>
      </c>
      <c r="F96" s="18">
        <v>5</v>
      </c>
      <c r="G96" s="18">
        <v>5</v>
      </c>
      <c r="H96" s="18">
        <v>6</v>
      </c>
      <c r="I96" s="18">
        <v>8</v>
      </c>
      <c r="J96" s="18">
        <v>3</v>
      </c>
      <c r="K96" s="89">
        <v>3</v>
      </c>
      <c r="L96" s="18">
        <v>3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9">
        <f t="shared" si="9"/>
        <v>52</v>
      </c>
    </row>
    <row r="97" spans="2:31" x14ac:dyDescent="0.25">
      <c r="B97" s="174" t="s">
        <v>96</v>
      </c>
      <c r="C97" s="18">
        <v>0</v>
      </c>
      <c r="D97" s="18">
        <v>1</v>
      </c>
      <c r="E97" s="18">
        <v>8</v>
      </c>
      <c r="F97" s="83">
        <v>7</v>
      </c>
      <c r="G97" s="18">
        <v>9</v>
      </c>
      <c r="H97" s="83">
        <v>4</v>
      </c>
      <c r="I97" s="18">
        <v>7</v>
      </c>
      <c r="J97" s="18">
        <v>1</v>
      </c>
      <c r="K97" s="89">
        <v>3</v>
      </c>
      <c r="L97" s="83">
        <v>12</v>
      </c>
      <c r="M97" s="83"/>
      <c r="N97" s="18"/>
      <c r="O97" s="83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9">
        <f t="shared" si="9"/>
        <v>52</v>
      </c>
    </row>
    <row r="98" spans="2:31" x14ac:dyDescent="0.25">
      <c r="B98" s="174" t="s">
        <v>97</v>
      </c>
      <c r="C98" s="18">
        <v>497</v>
      </c>
      <c r="D98" s="190">
        <v>344</v>
      </c>
      <c r="E98" s="18">
        <v>577</v>
      </c>
      <c r="F98" s="18">
        <v>695</v>
      </c>
      <c r="G98" s="18">
        <v>661</v>
      </c>
      <c r="H98" s="18">
        <v>681</v>
      </c>
      <c r="I98" s="18">
        <v>553</v>
      </c>
      <c r="J98" s="18">
        <v>746</v>
      </c>
      <c r="K98" s="89">
        <v>378</v>
      </c>
      <c r="L98" s="18">
        <v>536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9">
        <f t="shared" si="9"/>
        <v>5668</v>
      </c>
    </row>
    <row r="99" spans="2:31" x14ac:dyDescent="0.25">
      <c r="B99" s="174" t="s">
        <v>98</v>
      </c>
      <c r="C99" s="18">
        <v>176</v>
      </c>
      <c r="D99" s="18">
        <v>113</v>
      </c>
      <c r="E99" s="18">
        <v>76</v>
      </c>
      <c r="F99" s="18">
        <v>43</v>
      </c>
      <c r="G99" s="18">
        <v>72</v>
      </c>
      <c r="H99" s="18">
        <v>85</v>
      </c>
      <c r="I99" s="18">
        <v>32</v>
      </c>
      <c r="J99" s="18">
        <v>59</v>
      </c>
      <c r="K99" s="89">
        <v>68</v>
      </c>
      <c r="L99" s="18">
        <v>80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9">
        <f t="shared" si="9"/>
        <v>804</v>
      </c>
    </row>
    <row r="100" spans="2:31" x14ac:dyDescent="0.25">
      <c r="B100" s="174" t="s">
        <v>99</v>
      </c>
      <c r="C100" s="18">
        <v>362</v>
      </c>
      <c r="D100" s="18">
        <v>258</v>
      </c>
      <c r="E100" s="18">
        <v>189</v>
      </c>
      <c r="F100" s="18">
        <v>328</v>
      </c>
      <c r="G100" s="18">
        <v>203</v>
      </c>
      <c r="H100" s="18">
        <v>274</v>
      </c>
      <c r="I100" s="18">
        <v>242</v>
      </c>
      <c r="J100" s="18">
        <v>485</v>
      </c>
      <c r="K100" s="89">
        <v>227</v>
      </c>
      <c r="L100" s="18">
        <v>147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9">
        <f t="shared" si="9"/>
        <v>2715</v>
      </c>
    </row>
    <row r="101" spans="2:31" x14ac:dyDescent="0.25">
      <c r="B101" s="174" t="s">
        <v>100</v>
      </c>
      <c r="C101" s="18">
        <v>3</v>
      </c>
      <c r="D101" s="18">
        <v>4</v>
      </c>
      <c r="E101" s="18">
        <v>2</v>
      </c>
      <c r="F101" s="18">
        <v>5</v>
      </c>
      <c r="G101" s="18">
        <v>9</v>
      </c>
      <c r="H101" s="18">
        <v>6</v>
      </c>
      <c r="I101" s="18">
        <v>4</v>
      </c>
      <c r="J101" s="15">
        <v>5</v>
      </c>
      <c r="K101" s="89">
        <v>1</v>
      </c>
      <c r="L101" s="18">
        <v>3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9">
        <f t="shared" si="9"/>
        <v>42</v>
      </c>
    </row>
    <row r="102" spans="2:31" x14ac:dyDescent="0.25">
      <c r="B102" s="174" t="s">
        <v>101</v>
      </c>
      <c r="C102" s="18">
        <v>16</v>
      </c>
      <c r="D102" s="18">
        <v>19</v>
      </c>
      <c r="E102" s="18">
        <v>18</v>
      </c>
      <c r="F102" s="18">
        <v>14</v>
      </c>
      <c r="G102" s="18">
        <v>24</v>
      </c>
      <c r="H102" s="18">
        <v>19</v>
      </c>
      <c r="I102" s="18">
        <v>16</v>
      </c>
      <c r="J102" s="15">
        <v>17</v>
      </c>
      <c r="K102" s="89">
        <v>14</v>
      </c>
      <c r="L102" s="18">
        <v>33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9">
        <f t="shared" si="9"/>
        <v>190</v>
      </c>
    </row>
    <row r="103" spans="2:31" x14ac:dyDescent="0.25">
      <c r="B103" s="174" t="s">
        <v>102</v>
      </c>
      <c r="C103" s="18">
        <v>3006</v>
      </c>
      <c r="D103" s="18">
        <v>2803</v>
      </c>
      <c r="E103" s="18">
        <v>2892</v>
      </c>
      <c r="F103" s="18">
        <v>2906</v>
      </c>
      <c r="G103" s="18">
        <v>2903</v>
      </c>
      <c r="H103" s="18">
        <v>2833</v>
      </c>
      <c r="I103" s="18">
        <v>3074</v>
      </c>
      <c r="J103" s="15">
        <v>2806</v>
      </c>
      <c r="K103" s="89">
        <v>2890</v>
      </c>
      <c r="L103" s="18">
        <v>2665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9">
        <f t="shared" si="9"/>
        <v>28778</v>
      </c>
    </row>
    <row r="104" spans="2:31" x14ac:dyDescent="0.25">
      <c r="B104" s="174" t="s">
        <v>103</v>
      </c>
      <c r="C104" s="18">
        <v>71</v>
      </c>
      <c r="D104" s="18">
        <v>55</v>
      </c>
      <c r="E104" s="18">
        <v>52</v>
      </c>
      <c r="F104" s="18">
        <v>60</v>
      </c>
      <c r="G104" s="18">
        <v>66</v>
      </c>
      <c r="H104" s="18">
        <v>50</v>
      </c>
      <c r="I104" s="18">
        <v>62</v>
      </c>
      <c r="J104" s="15">
        <v>59</v>
      </c>
      <c r="K104" s="89">
        <v>52</v>
      </c>
      <c r="L104" s="18">
        <v>74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9">
        <f t="shared" si="9"/>
        <v>601</v>
      </c>
    </row>
    <row r="105" spans="2:31" x14ac:dyDescent="0.25">
      <c r="B105" s="174" t="s">
        <v>104</v>
      </c>
      <c r="C105" s="18">
        <v>9</v>
      </c>
      <c r="D105" s="18">
        <v>9</v>
      </c>
      <c r="E105" s="18">
        <v>5</v>
      </c>
      <c r="F105" s="18">
        <v>18</v>
      </c>
      <c r="G105" s="18">
        <v>13</v>
      </c>
      <c r="H105" s="18">
        <v>10</v>
      </c>
      <c r="I105" s="18">
        <v>6</v>
      </c>
      <c r="J105" s="15">
        <v>3</v>
      </c>
      <c r="K105" s="193">
        <v>5</v>
      </c>
      <c r="L105" s="18">
        <v>8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9">
        <f t="shared" si="9"/>
        <v>86</v>
      </c>
    </row>
    <row r="106" spans="2:31" x14ac:dyDescent="0.25">
      <c r="B106" s="174" t="s">
        <v>105</v>
      </c>
      <c r="C106" s="18">
        <v>4</v>
      </c>
      <c r="D106" s="18">
        <v>1</v>
      </c>
      <c r="E106" s="18">
        <v>6</v>
      </c>
      <c r="F106" s="18">
        <v>12</v>
      </c>
      <c r="G106" s="18">
        <v>8</v>
      </c>
      <c r="H106" s="18">
        <v>15</v>
      </c>
      <c r="I106" s="18">
        <v>5</v>
      </c>
      <c r="J106" s="15">
        <v>3</v>
      </c>
      <c r="K106" s="89">
        <v>5</v>
      </c>
      <c r="L106" s="18">
        <v>23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9">
        <f t="shared" si="9"/>
        <v>82</v>
      </c>
    </row>
    <row r="107" spans="2:31" ht="15.75" thickBot="1" x14ac:dyDescent="0.3">
      <c r="B107" s="150" t="s">
        <v>106</v>
      </c>
      <c r="C107" s="133">
        <v>28</v>
      </c>
      <c r="D107" s="133">
        <v>19</v>
      </c>
      <c r="E107" s="133">
        <v>44</v>
      </c>
      <c r="F107" s="133">
        <v>17</v>
      </c>
      <c r="G107" s="133">
        <v>38</v>
      </c>
      <c r="H107" s="133">
        <v>38</v>
      </c>
      <c r="I107" s="133">
        <v>34</v>
      </c>
      <c r="J107" s="195">
        <v>16</v>
      </c>
      <c r="K107" s="187">
        <v>25</v>
      </c>
      <c r="L107" s="133">
        <v>36</v>
      </c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89">
        <f t="shared" si="9"/>
        <v>295</v>
      </c>
    </row>
    <row r="108" spans="2:31" ht="15.75" thickBot="1" x14ac:dyDescent="0.3">
      <c r="B108" s="31" t="s">
        <v>107</v>
      </c>
      <c r="C108" s="148">
        <f>SUM(C66:C107)</f>
        <v>7797</v>
      </c>
      <c r="D108" s="148">
        <f>SUM(D66:D107)</f>
        <v>6310</v>
      </c>
      <c r="E108" s="148">
        <f>SUM(E66:E107)</f>
        <v>7308</v>
      </c>
      <c r="F108" s="148">
        <f>SUM(F66:F107)</f>
        <v>7269</v>
      </c>
      <c r="G108" s="148">
        <f>SUM(G66:G107)</f>
        <v>8215</v>
      </c>
      <c r="H108" s="148">
        <f t="shared" ref="H108:M108" si="10">SUM(H66:H107)</f>
        <v>8095</v>
      </c>
      <c r="I108" s="148">
        <f t="shared" si="10"/>
        <v>7360</v>
      </c>
      <c r="J108" s="148">
        <f t="shared" si="10"/>
        <v>7417</v>
      </c>
      <c r="K108" s="148">
        <f t="shared" si="10"/>
        <v>6160</v>
      </c>
      <c r="L108" s="148">
        <f t="shared" si="10"/>
        <v>7021</v>
      </c>
      <c r="M108" s="148">
        <f t="shared" si="10"/>
        <v>0</v>
      </c>
      <c r="N108" s="148">
        <f t="shared" ref="N108:W108" si="11">SUM(N66:N107)</f>
        <v>0</v>
      </c>
      <c r="O108" s="148">
        <f t="shared" si="11"/>
        <v>0</v>
      </c>
      <c r="P108" s="148">
        <f t="shared" si="11"/>
        <v>0</v>
      </c>
      <c r="Q108" s="148">
        <f t="shared" si="11"/>
        <v>0</v>
      </c>
      <c r="R108" s="148">
        <f t="shared" si="11"/>
        <v>0</v>
      </c>
      <c r="S108" s="147">
        <f t="shared" si="11"/>
        <v>0</v>
      </c>
      <c r="T108" s="147">
        <f t="shared" si="11"/>
        <v>0</v>
      </c>
      <c r="U108" s="147">
        <f t="shared" si="11"/>
        <v>0</v>
      </c>
      <c r="V108" s="147">
        <f t="shared" si="11"/>
        <v>0</v>
      </c>
      <c r="W108" s="147">
        <f t="shared" si="11"/>
        <v>0</v>
      </c>
      <c r="X108" s="149">
        <f t="shared" ref="X108:AD108" si="12">SUM(X66:X107)</f>
        <v>0</v>
      </c>
      <c r="Y108" s="147">
        <f t="shared" si="12"/>
        <v>0</v>
      </c>
      <c r="Z108" s="147">
        <f t="shared" si="12"/>
        <v>0</v>
      </c>
      <c r="AA108" s="147">
        <f t="shared" si="12"/>
        <v>0</v>
      </c>
      <c r="AB108" s="147">
        <f t="shared" si="12"/>
        <v>0</v>
      </c>
      <c r="AC108" s="147">
        <f t="shared" si="12"/>
        <v>0</v>
      </c>
      <c r="AD108" s="149">
        <f t="shared" si="12"/>
        <v>0</v>
      </c>
      <c r="AE108" s="92">
        <f t="shared" si="9"/>
        <v>72952</v>
      </c>
    </row>
    <row r="109" spans="2:31" ht="15.75" thickBot="1" x14ac:dyDescent="0.3"/>
    <row r="110" spans="2:31" ht="15.75" thickBot="1" x14ac:dyDescent="0.3">
      <c r="B110" s="3" t="s">
        <v>113</v>
      </c>
      <c r="C110" s="84">
        <v>41671</v>
      </c>
      <c r="D110" s="84">
        <v>41672</v>
      </c>
      <c r="E110" s="84">
        <v>41673</v>
      </c>
      <c r="F110" s="84">
        <v>41674</v>
      </c>
      <c r="G110" s="84">
        <v>41675</v>
      </c>
      <c r="H110" s="84">
        <v>41676</v>
      </c>
      <c r="I110" s="84">
        <v>41677</v>
      </c>
      <c r="J110" s="84">
        <v>41678</v>
      </c>
      <c r="K110" s="84">
        <v>41679</v>
      </c>
      <c r="L110" s="84">
        <v>41680</v>
      </c>
      <c r="M110" s="84">
        <v>41681</v>
      </c>
      <c r="N110" s="84">
        <v>41682</v>
      </c>
      <c r="O110" s="84">
        <v>41683</v>
      </c>
      <c r="P110" s="84">
        <v>41684</v>
      </c>
      <c r="Q110" s="84">
        <v>41685</v>
      </c>
      <c r="R110" s="84">
        <v>41686</v>
      </c>
      <c r="S110" s="84">
        <v>41687</v>
      </c>
      <c r="T110" s="84">
        <v>41688</v>
      </c>
      <c r="U110" s="84">
        <v>41689</v>
      </c>
      <c r="V110" s="84">
        <v>41690</v>
      </c>
      <c r="W110" s="84">
        <v>41691</v>
      </c>
      <c r="X110" s="84">
        <v>41692</v>
      </c>
      <c r="Y110" s="84">
        <v>41693</v>
      </c>
      <c r="Z110" s="84">
        <v>41694</v>
      </c>
      <c r="AA110" s="84">
        <v>41695</v>
      </c>
      <c r="AB110" s="84">
        <v>41696</v>
      </c>
      <c r="AC110" s="84">
        <v>41697</v>
      </c>
      <c r="AD110" s="84">
        <v>41698</v>
      </c>
      <c r="AE110" s="84" t="s">
        <v>14</v>
      </c>
    </row>
    <row r="111" spans="2:31" x14ac:dyDescent="0.25">
      <c r="B111" s="85" t="s">
        <v>65</v>
      </c>
      <c r="C111" s="87">
        <v>20</v>
      </c>
      <c r="D111" s="18">
        <v>24</v>
      </c>
      <c r="E111" s="18">
        <v>41</v>
      </c>
      <c r="F111" s="33">
        <v>43</v>
      </c>
      <c r="G111" s="33">
        <v>28</v>
      </c>
      <c r="H111" s="33">
        <v>41</v>
      </c>
      <c r="I111" s="33">
        <v>48</v>
      </c>
      <c r="J111" s="17">
        <v>28</v>
      </c>
      <c r="K111" s="18">
        <v>30</v>
      </c>
      <c r="L111" s="190">
        <v>46</v>
      </c>
      <c r="M111" s="18"/>
      <c r="N111" s="18"/>
      <c r="O111" s="89"/>
      <c r="P111" s="86"/>
      <c r="Q111" s="86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87"/>
      <c r="AC111" s="15"/>
      <c r="AD111" s="92"/>
      <c r="AE111" s="24">
        <f t="shared" ref="AE111:AE153" si="13">SUM(C111:AD111)</f>
        <v>349</v>
      </c>
    </row>
    <row r="112" spans="2:31" x14ac:dyDescent="0.25">
      <c r="B112" s="88" t="s">
        <v>66</v>
      </c>
      <c r="C112" s="87">
        <v>1</v>
      </c>
      <c r="D112" s="18">
        <v>0</v>
      </c>
      <c r="E112" s="18">
        <v>0</v>
      </c>
      <c r="F112" s="33">
        <v>0</v>
      </c>
      <c r="G112" s="33">
        <v>0</v>
      </c>
      <c r="H112" s="33">
        <v>0</v>
      </c>
      <c r="I112" s="24">
        <v>1</v>
      </c>
      <c r="J112" s="17">
        <v>0</v>
      </c>
      <c r="K112" s="18">
        <v>0</v>
      </c>
      <c r="L112" s="190">
        <v>1</v>
      </c>
      <c r="M112" s="83"/>
      <c r="N112" s="18"/>
      <c r="O112" s="89"/>
      <c r="P112" s="86"/>
      <c r="Q112" s="86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87"/>
      <c r="AC112" s="15"/>
      <c r="AD112" s="92"/>
      <c r="AE112" s="24">
        <f t="shared" si="13"/>
        <v>3</v>
      </c>
    </row>
    <row r="113" spans="2:31" x14ac:dyDescent="0.25">
      <c r="B113" s="88" t="s">
        <v>67</v>
      </c>
      <c r="C113" s="87">
        <v>114</v>
      </c>
      <c r="D113" s="18">
        <v>136</v>
      </c>
      <c r="E113" s="18">
        <v>236</v>
      </c>
      <c r="F113" s="33">
        <v>200</v>
      </c>
      <c r="G113" s="33">
        <v>181</v>
      </c>
      <c r="H113" s="33">
        <v>183</v>
      </c>
      <c r="I113" s="24">
        <v>213</v>
      </c>
      <c r="J113" s="17">
        <v>141</v>
      </c>
      <c r="K113" s="18">
        <v>133</v>
      </c>
      <c r="L113" s="190">
        <v>254</v>
      </c>
      <c r="M113" s="18"/>
      <c r="N113" s="18"/>
      <c r="O113" s="89"/>
      <c r="P113" s="86"/>
      <c r="Q113" s="86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87"/>
      <c r="AC113" s="15"/>
      <c r="AD113" s="92"/>
      <c r="AE113" s="24">
        <f t="shared" si="13"/>
        <v>1791</v>
      </c>
    </row>
    <row r="114" spans="2:31" x14ac:dyDescent="0.25">
      <c r="B114" s="88" t="s">
        <v>68</v>
      </c>
      <c r="C114" s="87">
        <v>3</v>
      </c>
      <c r="D114" s="18">
        <v>6</v>
      </c>
      <c r="E114" s="18">
        <v>8</v>
      </c>
      <c r="F114" s="33">
        <v>5</v>
      </c>
      <c r="G114" s="33">
        <v>2</v>
      </c>
      <c r="H114" s="33">
        <v>0</v>
      </c>
      <c r="I114" s="24">
        <v>3</v>
      </c>
      <c r="J114" s="17">
        <v>5</v>
      </c>
      <c r="K114" s="18">
        <v>7</v>
      </c>
      <c r="L114" s="190">
        <v>2</v>
      </c>
      <c r="M114" s="18"/>
      <c r="N114" s="18"/>
      <c r="O114" s="89"/>
      <c r="P114" s="86"/>
      <c r="Q114" s="86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87"/>
      <c r="AC114" s="15"/>
      <c r="AD114" s="92"/>
      <c r="AE114" s="24">
        <f t="shared" si="13"/>
        <v>41</v>
      </c>
    </row>
    <row r="115" spans="2:31" x14ac:dyDescent="0.25">
      <c r="B115" s="88" t="s">
        <v>69</v>
      </c>
      <c r="C115" s="87">
        <v>7</v>
      </c>
      <c r="D115" s="18">
        <v>12</v>
      </c>
      <c r="E115" s="18">
        <v>15</v>
      </c>
      <c r="F115" s="33">
        <v>14</v>
      </c>
      <c r="G115" s="33">
        <v>14</v>
      </c>
      <c r="H115" s="33">
        <v>19</v>
      </c>
      <c r="I115" s="24">
        <v>12</v>
      </c>
      <c r="J115" s="16">
        <v>12</v>
      </c>
      <c r="K115" s="190">
        <v>8</v>
      </c>
      <c r="L115" s="190">
        <v>13</v>
      </c>
      <c r="M115" s="18"/>
      <c r="N115" s="18"/>
      <c r="O115" s="89"/>
      <c r="P115" s="86"/>
      <c r="Q115" s="86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87"/>
      <c r="AC115" s="15"/>
      <c r="AD115" s="92"/>
      <c r="AE115" s="24">
        <f t="shared" si="13"/>
        <v>126</v>
      </c>
    </row>
    <row r="116" spans="2:31" x14ac:dyDescent="0.25">
      <c r="B116" s="88" t="s">
        <v>70</v>
      </c>
      <c r="C116" s="87">
        <v>158</v>
      </c>
      <c r="D116" s="18">
        <v>108</v>
      </c>
      <c r="E116" s="18">
        <v>238</v>
      </c>
      <c r="F116" s="33">
        <v>250</v>
      </c>
      <c r="G116" s="33">
        <v>172</v>
      </c>
      <c r="H116" s="33">
        <v>203</v>
      </c>
      <c r="I116" s="24">
        <v>230</v>
      </c>
      <c r="J116" s="16">
        <v>151</v>
      </c>
      <c r="K116" s="190">
        <v>165</v>
      </c>
      <c r="L116" s="190">
        <v>212</v>
      </c>
      <c r="M116" s="190"/>
      <c r="N116" s="18"/>
      <c r="O116" s="89"/>
      <c r="P116" s="86"/>
      <c r="Q116" s="86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87"/>
      <c r="AC116" s="15"/>
      <c r="AD116" s="92"/>
      <c r="AE116" s="24">
        <f t="shared" si="13"/>
        <v>1887</v>
      </c>
    </row>
    <row r="117" spans="2:31" x14ac:dyDescent="0.25">
      <c r="B117" s="88" t="s">
        <v>71</v>
      </c>
      <c r="C117" s="87">
        <v>14</v>
      </c>
      <c r="D117" s="18">
        <v>4</v>
      </c>
      <c r="E117" s="18">
        <v>23</v>
      </c>
      <c r="F117" s="33">
        <v>18</v>
      </c>
      <c r="G117" s="33">
        <v>35</v>
      </c>
      <c r="H117" s="33">
        <v>41</v>
      </c>
      <c r="I117" s="24">
        <v>15</v>
      </c>
      <c r="J117" s="16">
        <v>18</v>
      </c>
      <c r="K117" s="190">
        <v>13</v>
      </c>
      <c r="L117" s="190">
        <v>14</v>
      </c>
      <c r="M117" s="190"/>
      <c r="N117" s="18"/>
      <c r="O117" s="89"/>
      <c r="P117" s="86"/>
      <c r="Q117" s="86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87"/>
      <c r="AC117" s="15"/>
      <c r="AD117" s="92"/>
      <c r="AE117" s="24">
        <f t="shared" si="13"/>
        <v>195</v>
      </c>
    </row>
    <row r="118" spans="2:31" x14ac:dyDescent="0.25">
      <c r="B118" s="88" t="s">
        <v>72</v>
      </c>
      <c r="C118" s="87">
        <v>56</v>
      </c>
      <c r="D118" s="18">
        <v>77</v>
      </c>
      <c r="E118" s="18">
        <v>62</v>
      </c>
      <c r="F118" s="33">
        <v>72</v>
      </c>
      <c r="G118" s="33">
        <v>91</v>
      </c>
      <c r="H118" s="33">
        <v>74</v>
      </c>
      <c r="I118" s="24">
        <v>91</v>
      </c>
      <c r="J118" s="16">
        <v>58</v>
      </c>
      <c r="K118" s="190">
        <v>74</v>
      </c>
      <c r="L118" s="190">
        <v>66</v>
      </c>
      <c r="M118" s="190"/>
      <c r="N118" s="18"/>
      <c r="O118" s="89"/>
      <c r="P118" s="86"/>
      <c r="Q118" s="86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87"/>
      <c r="AC118" s="15"/>
      <c r="AD118" s="92"/>
      <c r="AE118" s="24">
        <f t="shared" si="13"/>
        <v>721</v>
      </c>
    </row>
    <row r="119" spans="2:31" x14ac:dyDescent="0.25">
      <c r="B119" s="88" t="s">
        <v>73</v>
      </c>
      <c r="C119" s="87">
        <v>0</v>
      </c>
      <c r="D119" s="18">
        <v>0</v>
      </c>
      <c r="E119" s="18">
        <v>2</v>
      </c>
      <c r="F119" s="33">
        <v>1</v>
      </c>
      <c r="G119" s="33">
        <v>7</v>
      </c>
      <c r="H119" s="33">
        <v>5</v>
      </c>
      <c r="I119" s="24">
        <v>1</v>
      </c>
      <c r="J119" s="194">
        <v>1</v>
      </c>
      <c r="K119" s="190">
        <v>0</v>
      </c>
      <c r="L119" s="190">
        <v>1</v>
      </c>
      <c r="M119" s="190"/>
      <c r="N119" s="83"/>
      <c r="O119" s="193"/>
      <c r="P119" s="86"/>
      <c r="Q119" s="86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87"/>
      <c r="AC119" s="15"/>
      <c r="AD119" s="92"/>
      <c r="AE119" s="24">
        <f t="shared" si="13"/>
        <v>18</v>
      </c>
    </row>
    <row r="120" spans="2:31" x14ac:dyDescent="0.25">
      <c r="B120" s="88" t="s">
        <v>74</v>
      </c>
      <c r="C120" s="87">
        <v>1378</v>
      </c>
      <c r="D120" s="18">
        <v>1461</v>
      </c>
      <c r="E120" s="18">
        <v>2171</v>
      </c>
      <c r="F120" s="33">
        <v>2399</v>
      </c>
      <c r="G120" s="33">
        <v>1838</v>
      </c>
      <c r="H120" s="33">
        <v>2165</v>
      </c>
      <c r="I120" s="24">
        <v>2230</v>
      </c>
      <c r="J120" s="16">
        <v>1820</v>
      </c>
      <c r="K120" s="190">
        <v>1809</v>
      </c>
      <c r="L120" s="190">
        <v>2562</v>
      </c>
      <c r="M120" s="190"/>
      <c r="N120" s="18"/>
      <c r="O120" s="89"/>
      <c r="P120" s="86"/>
      <c r="Q120" s="86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87"/>
      <c r="AC120" s="15"/>
      <c r="AD120" s="92"/>
      <c r="AE120" s="24">
        <f t="shared" si="13"/>
        <v>19833</v>
      </c>
    </row>
    <row r="121" spans="2:31" x14ac:dyDescent="0.25">
      <c r="B121" s="88" t="s">
        <v>75</v>
      </c>
      <c r="C121" s="87">
        <v>0</v>
      </c>
      <c r="D121" s="18">
        <v>0</v>
      </c>
      <c r="E121" s="18">
        <v>1</v>
      </c>
      <c r="F121" s="33">
        <v>2</v>
      </c>
      <c r="G121" s="33">
        <v>0</v>
      </c>
      <c r="H121" s="33">
        <v>0</v>
      </c>
      <c r="I121" s="24">
        <v>1</v>
      </c>
      <c r="J121" s="16">
        <v>0</v>
      </c>
      <c r="K121" s="190">
        <v>1</v>
      </c>
      <c r="L121" s="190">
        <v>1</v>
      </c>
      <c r="M121" s="190"/>
      <c r="N121" s="18"/>
      <c r="O121" s="89"/>
      <c r="P121" s="86"/>
      <c r="Q121" s="86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87"/>
      <c r="AC121" s="15"/>
      <c r="AD121" s="92"/>
      <c r="AE121" s="24">
        <f t="shared" si="13"/>
        <v>6</v>
      </c>
    </row>
    <row r="122" spans="2:31" x14ac:dyDescent="0.25">
      <c r="B122" s="88" t="s">
        <v>76</v>
      </c>
      <c r="C122" s="87">
        <v>0</v>
      </c>
      <c r="D122" s="18">
        <v>2</v>
      </c>
      <c r="E122" s="18">
        <v>0</v>
      </c>
      <c r="F122" s="33">
        <v>0</v>
      </c>
      <c r="G122" s="33">
        <v>0</v>
      </c>
      <c r="H122" s="33">
        <v>2</v>
      </c>
      <c r="I122" s="24">
        <v>2</v>
      </c>
      <c r="J122" s="16">
        <v>1</v>
      </c>
      <c r="K122" s="190">
        <v>1</v>
      </c>
      <c r="L122" s="190">
        <v>1</v>
      </c>
      <c r="M122" s="24"/>
      <c r="N122" s="18"/>
      <c r="O122" s="89"/>
      <c r="P122" s="86"/>
      <c r="Q122" s="86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87"/>
      <c r="AC122" s="15"/>
      <c r="AD122" s="92"/>
      <c r="AE122" s="24">
        <f t="shared" si="13"/>
        <v>9</v>
      </c>
    </row>
    <row r="123" spans="2:31" x14ac:dyDescent="0.25">
      <c r="B123" s="88" t="s">
        <v>77</v>
      </c>
      <c r="C123" s="87">
        <v>32</v>
      </c>
      <c r="D123" s="18">
        <v>20</v>
      </c>
      <c r="E123" s="18">
        <v>44</v>
      </c>
      <c r="F123" s="33">
        <v>43</v>
      </c>
      <c r="G123" s="33">
        <v>57</v>
      </c>
      <c r="H123" s="33">
        <v>58</v>
      </c>
      <c r="I123" s="24">
        <v>45</v>
      </c>
      <c r="J123" s="16">
        <v>32</v>
      </c>
      <c r="K123" s="190">
        <v>45</v>
      </c>
      <c r="L123" s="190">
        <v>56</v>
      </c>
      <c r="M123" s="190"/>
      <c r="N123" s="18"/>
      <c r="O123" s="89"/>
      <c r="P123" s="86"/>
      <c r="Q123" s="86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87"/>
      <c r="AC123" s="15"/>
      <c r="AD123" s="92"/>
      <c r="AE123" s="24">
        <f t="shared" si="13"/>
        <v>432</v>
      </c>
    </row>
    <row r="124" spans="2:31" x14ac:dyDescent="0.25">
      <c r="B124" s="88" t="s">
        <v>78</v>
      </c>
      <c r="C124" s="87">
        <v>0</v>
      </c>
      <c r="D124" s="18">
        <v>0</v>
      </c>
      <c r="E124" s="18">
        <v>0</v>
      </c>
      <c r="F124" s="33">
        <v>2</v>
      </c>
      <c r="G124" s="33">
        <v>1</v>
      </c>
      <c r="H124" s="33">
        <v>1</v>
      </c>
      <c r="I124" s="24">
        <v>1</v>
      </c>
      <c r="J124" s="16">
        <v>0</v>
      </c>
      <c r="K124" s="18">
        <v>0</v>
      </c>
      <c r="L124" s="190">
        <v>0</v>
      </c>
      <c r="M124" s="83"/>
      <c r="N124" s="18"/>
      <c r="O124" s="193"/>
      <c r="P124" s="86"/>
      <c r="Q124" s="86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87"/>
      <c r="AC124" s="15"/>
      <c r="AD124" s="92"/>
      <c r="AE124" s="24">
        <f t="shared" si="13"/>
        <v>5</v>
      </c>
    </row>
    <row r="125" spans="2:31" x14ac:dyDescent="0.25">
      <c r="B125" s="88" t="s">
        <v>79</v>
      </c>
      <c r="C125" s="87">
        <v>1470</v>
      </c>
      <c r="D125" s="18">
        <v>1733</v>
      </c>
      <c r="E125" s="18">
        <v>2191</v>
      </c>
      <c r="F125" s="33">
        <v>2346</v>
      </c>
      <c r="G125" s="33">
        <v>2018</v>
      </c>
      <c r="H125" s="33">
        <v>2310</v>
      </c>
      <c r="I125" s="24">
        <v>2211</v>
      </c>
      <c r="J125" s="16">
        <v>1821</v>
      </c>
      <c r="K125" s="18">
        <v>1861</v>
      </c>
      <c r="L125" s="190">
        <v>2358</v>
      </c>
      <c r="M125" s="18"/>
      <c r="N125" s="18"/>
      <c r="O125" s="89"/>
      <c r="P125" s="86"/>
      <c r="Q125" s="86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87"/>
      <c r="AC125" s="15"/>
      <c r="AD125" s="92"/>
      <c r="AE125" s="24">
        <f t="shared" si="13"/>
        <v>20319</v>
      </c>
    </row>
    <row r="126" spans="2:31" x14ac:dyDescent="0.25">
      <c r="B126" s="88" t="s">
        <v>80</v>
      </c>
      <c r="C126" s="87">
        <v>2</v>
      </c>
      <c r="D126" s="18">
        <v>2</v>
      </c>
      <c r="E126" s="18">
        <v>13</v>
      </c>
      <c r="F126" s="33">
        <v>7</v>
      </c>
      <c r="G126" s="33">
        <v>8</v>
      </c>
      <c r="H126" s="33">
        <v>6</v>
      </c>
      <c r="I126" s="24">
        <v>8</v>
      </c>
      <c r="J126" s="16">
        <v>4</v>
      </c>
      <c r="K126" s="18">
        <v>9</v>
      </c>
      <c r="L126" s="190">
        <v>7</v>
      </c>
      <c r="M126" s="18"/>
      <c r="N126" s="18"/>
      <c r="O126" s="89"/>
      <c r="P126" s="86"/>
      <c r="Q126" s="86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87"/>
      <c r="AC126" s="15"/>
      <c r="AD126" s="92"/>
      <c r="AE126" s="24">
        <f t="shared" si="13"/>
        <v>66</v>
      </c>
    </row>
    <row r="127" spans="2:31" x14ac:dyDescent="0.25">
      <c r="B127" s="88" t="s">
        <v>81</v>
      </c>
      <c r="C127" s="87">
        <v>228</v>
      </c>
      <c r="D127" s="18">
        <v>371</v>
      </c>
      <c r="E127" s="18">
        <v>502</v>
      </c>
      <c r="F127" s="33">
        <v>596</v>
      </c>
      <c r="G127" s="33">
        <v>513</v>
      </c>
      <c r="H127" s="33">
        <v>526</v>
      </c>
      <c r="I127" s="24">
        <v>618</v>
      </c>
      <c r="J127" s="16">
        <v>354</v>
      </c>
      <c r="K127" s="18">
        <v>428</v>
      </c>
      <c r="L127" s="190">
        <v>657</v>
      </c>
      <c r="M127" s="18"/>
      <c r="N127" s="18"/>
      <c r="O127" s="89"/>
      <c r="P127" s="86"/>
      <c r="Q127" s="86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87"/>
      <c r="AC127" s="15"/>
      <c r="AD127" s="92"/>
      <c r="AE127" s="24">
        <f t="shared" si="13"/>
        <v>4793</v>
      </c>
    </row>
    <row r="128" spans="2:31" x14ac:dyDescent="0.25">
      <c r="B128" s="88" t="s">
        <v>82</v>
      </c>
      <c r="C128" s="87">
        <v>190</v>
      </c>
      <c r="D128" s="18">
        <v>87</v>
      </c>
      <c r="E128" s="18">
        <v>81</v>
      </c>
      <c r="F128" s="33">
        <v>40</v>
      </c>
      <c r="G128" s="33">
        <v>432</v>
      </c>
      <c r="H128" s="33">
        <v>608</v>
      </c>
      <c r="I128" s="24">
        <v>246</v>
      </c>
      <c r="J128" s="16">
        <v>134</v>
      </c>
      <c r="K128" s="18">
        <v>44</v>
      </c>
      <c r="L128" s="190">
        <v>25</v>
      </c>
      <c r="M128" s="18"/>
      <c r="N128" s="18"/>
      <c r="O128" s="89"/>
      <c r="P128" s="86"/>
      <c r="Q128" s="86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87"/>
      <c r="AC128" s="15"/>
      <c r="AD128" s="92"/>
      <c r="AE128" s="24">
        <f t="shared" si="13"/>
        <v>1887</v>
      </c>
    </row>
    <row r="129" spans="2:31" x14ac:dyDescent="0.25">
      <c r="B129" s="88" t="s">
        <v>83</v>
      </c>
      <c r="C129" s="87">
        <v>75</v>
      </c>
      <c r="D129" s="18">
        <v>110</v>
      </c>
      <c r="E129" s="18">
        <v>157</v>
      </c>
      <c r="F129" s="33">
        <v>200</v>
      </c>
      <c r="G129" s="33">
        <v>150</v>
      </c>
      <c r="H129" s="33">
        <v>176</v>
      </c>
      <c r="I129" s="33">
        <v>189</v>
      </c>
      <c r="J129" s="16">
        <v>123</v>
      </c>
      <c r="K129" s="18">
        <v>154</v>
      </c>
      <c r="L129" s="190">
        <v>182</v>
      </c>
      <c r="M129" s="18"/>
      <c r="N129" s="18"/>
      <c r="O129" s="89"/>
      <c r="P129" s="86"/>
      <c r="Q129" s="86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87"/>
      <c r="AC129" s="15"/>
      <c r="AD129" s="92"/>
      <c r="AE129" s="24">
        <f t="shared" si="13"/>
        <v>1516</v>
      </c>
    </row>
    <row r="130" spans="2:31" x14ac:dyDescent="0.25">
      <c r="B130" s="88" t="s">
        <v>84</v>
      </c>
      <c r="C130" s="87">
        <v>15</v>
      </c>
      <c r="D130" s="18">
        <v>20</v>
      </c>
      <c r="E130" s="18">
        <v>45</v>
      </c>
      <c r="F130" s="33">
        <v>34</v>
      </c>
      <c r="G130" s="33">
        <v>32</v>
      </c>
      <c r="H130" s="33">
        <v>36</v>
      </c>
      <c r="I130" s="33">
        <v>41</v>
      </c>
      <c r="J130" s="16">
        <v>19</v>
      </c>
      <c r="K130" s="18">
        <v>19</v>
      </c>
      <c r="L130" s="190">
        <v>50</v>
      </c>
      <c r="M130" s="18"/>
      <c r="N130" s="18"/>
      <c r="O130" s="89"/>
      <c r="P130" s="86"/>
      <c r="Q130" s="86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87"/>
      <c r="AC130" s="15"/>
      <c r="AD130" s="92"/>
      <c r="AE130" s="24">
        <f t="shared" si="13"/>
        <v>311</v>
      </c>
    </row>
    <row r="131" spans="2:31" x14ac:dyDescent="0.25">
      <c r="B131" s="88" t="s">
        <v>85</v>
      </c>
      <c r="C131" s="87">
        <v>53</v>
      </c>
      <c r="D131" s="18">
        <v>62</v>
      </c>
      <c r="E131" s="18">
        <v>95</v>
      </c>
      <c r="F131" s="33">
        <v>134</v>
      </c>
      <c r="G131" s="33">
        <v>114</v>
      </c>
      <c r="H131" s="33">
        <v>130</v>
      </c>
      <c r="I131" s="24">
        <v>136</v>
      </c>
      <c r="J131" s="16">
        <v>80</v>
      </c>
      <c r="K131" s="18">
        <v>61</v>
      </c>
      <c r="L131" s="190">
        <v>141</v>
      </c>
      <c r="M131" s="18"/>
      <c r="N131" s="18"/>
      <c r="O131" s="89"/>
      <c r="P131" s="86"/>
      <c r="Q131" s="86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87"/>
      <c r="AC131" s="15"/>
      <c r="AD131" s="92"/>
      <c r="AE131" s="24">
        <f t="shared" si="13"/>
        <v>1006</v>
      </c>
    </row>
    <row r="132" spans="2:31" x14ac:dyDescent="0.25">
      <c r="B132" s="88" t="s">
        <v>86</v>
      </c>
      <c r="C132" s="87">
        <v>4</v>
      </c>
      <c r="D132" s="18">
        <v>12</v>
      </c>
      <c r="E132" s="18">
        <v>5</v>
      </c>
      <c r="F132" s="33">
        <v>7</v>
      </c>
      <c r="G132" s="33">
        <v>2</v>
      </c>
      <c r="H132" s="33">
        <v>5</v>
      </c>
      <c r="I132" s="24">
        <v>8</v>
      </c>
      <c r="J132" s="16">
        <v>2</v>
      </c>
      <c r="K132" s="18">
        <v>2</v>
      </c>
      <c r="L132" s="190">
        <v>5</v>
      </c>
      <c r="M132" s="18"/>
      <c r="N132" s="18"/>
      <c r="O132" s="89"/>
      <c r="P132" s="86"/>
      <c r="Q132" s="86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87"/>
      <c r="AC132" s="15"/>
      <c r="AD132" s="92"/>
      <c r="AE132" s="24">
        <f t="shared" si="13"/>
        <v>52</v>
      </c>
    </row>
    <row r="133" spans="2:31" x14ac:dyDescent="0.25">
      <c r="B133" s="88" t="s">
        <v>87</v>
      </c>
      <c r="C133" s="87">
        <v>4</v>
      </c>
      <c r="D133" s="18">
        <v>8</v>
      </c>
      <c r="E133" s="18">
        <v>10</v>
      </c>
      <c r="F133" s="33">
        <v>21</v>
      </c>
      <c r="G133" s="33">
        <v>6</v>
      </c>
      <c r="H133" s="33">
        <v>8</v>
      </c>
      <c r="I133" s="24">
        <v>5</v>
      </c>
      <c r="J133" s="16">
        <v>3</v>
      </c>
      <c r="K133" s="18">
        <v>5</v>
      </c>
      <c r="L133" s="190">
        <v>4</v>
      </c>
      <c r="M133" s="18"/>
      <c r="N133" s="18"/>
      <c r="O133" s="89"/>
      <c r="P133" s="86"/>
      <c r="Q133" s="86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87"/>
      <c r="AC133" s="15"/>
      <c r="AD133" s="92"/>
      <c r="AE133" s="24">
        <f t="shared" si="13"/>
        <v>74</v>
      </c>
    </row>
    <row r="134" spans="2:31" x14ac:dyDescent="0.25">
      <c r="B134" s="88" t="s">
        <v>88</v>
      </c>
      <c r="C134" s="87">
        <v>2</v>
      </c>
      <c r="D134" s="18">
        <v>6</v>
      </c>
      <c r="E134" s="18">
        <v>4</v>
      </c>
      <c r="F134" s="33">
        <v>6</v>
      </c>
      <c r="G134" s="33">
        <v>4</v>
      </c>
      <c r="H134" s="33">
        <v>7</v>
      </c>
      <c r="I134" s="24">
        <v>5</v>
      </c>
      <c r="J134" s="16">
        <v>1</v>
      </c>
      <c r="K134" s="18">
        <v>1</v>
      </c>
      <c r="L134" s="190">
        <v>1</v>
      </c>
      <c r="M134" s="18"/>
      <c r="N134" s="18"/>
      <c r="O134" s="89"/>
      <c r="P134" s="86"/>
      <c r="Q134" s="86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87"/>
      <c r="AC134" s="15"/>
      <c r="AD134" s="92"/>
      <c r="AE134" s="24">
        <f t="shared" si="13"/>
        <v>37</v>
      </c>
    </row>
    <row r="135" spans="2:31" x14ac:dyDescent="0.25">
      <c r="B135" s="88" t="s">
        <v>89</v>
      </c>
      <c r="C135" s="87">
        <v>18</v>
      </c>
      <c r="D135" s="18">
        <v>34</v>
      </c>
      <c r="E135" s="18">
        <v>43</v>
      </c>
      <c r="F135" s="33">
        <v>38</v>
      </c>
      <c r="G135" s="33">
        <v>20</v>
      </c>
      <c r="H135" s="33">
        <v>22</v>
      </c>
      <c r="I135" s="24">
        <v>55</v>
      </c>
      <c r="J135" s="16">
        <v>35</v>
      </c>
      <c r="K135" s="18">
        <v>30</v>
      </c>
      <c r="L135" s="190">
        <v>44</v>
      </c>
      <c r="M135" s="18"/>
      <c r="N135" s="18"/>
      <c r="O135" s="89"/>
      <c r="P135" s="86"/>
      <c r="Q135" s="86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87"/>
      <c r="AC135" s="15"/>
      <c r="AD135" s="92"/>
      <c r="AE135" s="24">
        <f t="shared" si="13"/>
        <v>339</v>
      </c>
    </row>
    <row r="136" spans="2:31" x14ac:dyDescent="0.25">
      <c r="B136" s="88" t="s">
        <v>90</v>
      </c>
      <c r="C136" s="87">
        <v>0</v>
      </c>
      <c r="D136" s="18">
        <v>0</v>
      </c>
      <c r="E136" s="190">
        <v>0</v>
      </c>
      <c r="F136" s="190">
        <v>0</v>
      </c>
      <c r="G136" s="24">
        <v>0</v>
      </c>
      <c r="H136" s="33">
        <v>1</v>
      </c>
      <c r="I136" s="24">
        <v>2</v>
      </c>
      <c r="J136" s="16">
        <v>0</v>
      </c>
      <c r="K136" s="18">
        <v>1</v>
      </c>
      <c r="L136" s="190">
        <v>0</v>
      </c>
      <c r="M136" s="18"/>
      <c r="N136" s="18"/>
      <c r="O136" s="89"/>
      <c r="P136" s="86"/>
      <c r="Q136" s="86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87"/>
      <c r="AC136" s="15"/>
      <c r="AD136" s="92"/>
      <c r="AE136" s="24">
        <f t="shared" si="13"/>
        <v>4</v>
      </c>
    </row>
    <row r="137" spans="2:31" x14ac:dyDescent="0.25">
      <c r="B137" s="88" t="s">
        <v>91</v>
      </c>
      <c r="C137" s="87">
        <v>14</v>
      </c>
      <c r="D137" s="190">
        <v>22</v>
      </c>
      <c r="E137" s="190">
        <v>15</v>
      </c>
      <c r="F137" s="24">
        <v>35</v>
      </c>
      <c r="G137" s="24">
        <v>23</v>
      </c>
      <c r="H137" s="24">
        <v>29</v>
      </c>
      <c r="I137" s="24">
        <v>26</v>
      </c>
      <c r="J137" s="16">
        <v>10</v>
      </c>
      <c r="K137" s="18">
        <v>15</v>
      </c>
      <c r="L137" s="190">
        <v>36</v>
      </c>
      <c r="M137" s="18"/>
      <c r="N137" s="18"/>
      <c r="O137" s="89"/>
      <c r="P137" s="86"/>
      <c r="Q137" s="86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87"/>
      <c r="AC137" s="15"/>
      <c r="AD137" s="92"/>
      <c r="AE137" s="24">
        <f t="shared" si="13"/>
        <v>225</v>
      </c>
    </row>
    <row r="138" spans="2:31" x14ac:dyDescent="0.25">
      <c r="B138" s="88" t="s">
        <v>92</v>
      </c>
      <c r="C138" s="87">
        <v>5</v>
      </c>
      <c r="D138" s="190">
        <v>7</v>
      </c>
      <c r="E138" s="190">
        <v>17</v>
      </c>
      <c r="F138" s="24">
        <v>15</v>
      </c>
      <c r="G138" s="24">
        <v>7</v>
      </c>
      <c r="H138" s="24">
        <v>11</v>
      </c>
      <c r="I138" s="24">
        <v>11</v>
      </c>
      <c r="J138" s="16">
        <v>8</v>
      </c>
      <c r="K138" s="18">
        <v>6</v>
      </c>
      <c r="L138" s="190">
        <v>11</v>
      </c>
      <c r="M138" s="18"/>
      <c r="N138" s="18"/>
      <c r="O138" s="89"/>
      <c r="P138" s="86"/>
      <c r="Q138" s="86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87"/>
      <c r="AC138" s="15"/>
      <c r="AD138" s="92"/>
      <c r="AE138" s="24">
        <f t="shared" si="13"/>
        <v>98</v>
      </c>
    </row>
    <row r="139" spans="2:31" x14ac:dyDescent="0.25">
      <c r="B139" s="88" t="s">
        <v>93</v>
      </c>
      <c r="C139" s="87">
        <v>343</v>
      </c>
      <c r="D139" s="190">
        <v>355</v>
      </c>
      <c r="E139" s="190">
        <v>566</v>
      </c>
      <c r="F139" s="24">
        <v>615</v>
      </c>
      <c r="G139" s="24">
        <v>542</v>
      </c>
      <c r="H139" s="24">
        <v>597</v>
      </c>
      <c r="I139" s="24">
        <v>633</v>
      </c>
      <c r="J139" s="16">
        <v>378</v>
      </c>
      <c r="K139" s="18">
        <v>365</v>
      </c>
      <c r="L139" s="190">
        <v>602</v>
      </c>
      <c r="M139" s="18"/>
      <c r="N139" s="18"/>
      <c r="O139" s="89"/>
      <c r="P139" s="86"/>
      <c r="Q139" s="86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87"/>
      <c r="AC139" s="15"/>
      <c r="AD139" s="92"/>
      <c r="AE139" s="24">
        <f t="shared" si="13"/>
        <v>4996</v>
      </c>
    </row>
    <row r="140" spans="2:31" x14ac:dyDescent="0.25">
      <c r="B140" s="88" t="s">
        <v>94</v>
      </c>
      <c r="C140" s="87">
        <v>10</v>
      </c>
      <c r="D140" s="190">
        <v>15</v>
      </c>
      <c r="E140" s="190">
        <v>20</v>
      </c>
      <c r="F140" s="24">
        <v>18</v>
      </c>
      <c r="G140" s="24">
        <v>14</v>
      </c>
      <c r="H140" s="24">
        <v>24</v>
      </c>
      <c r="I140" s="24">
        <v>24</v>
      </c>
      <c r="J140" s="16">
        <v>18</v>
      </c>
      <c r="K140" s="18">
        <v>17</v>
      </c>
      <c r="L140" s="190">
        <v>23</v>
      </c>
      <c r="M140" s="18"/>
      <c r="N140" s="18"/>
      <c r="O140" s="89"/>
      <c r="P140" s="86"/>
      <c r="Q140" s="86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87"/>
      <c r="AC140" s="15"/>
      <c r="AD140" s="92"/>
      <c r="AE140" s="24">
        <f t="shared" si="13"/>
        <v>183</v>
      </c>
    </row>
    <row r="141" spans="2:31" x14ac:dyDescent="0.25">
      <c r="B141" s="88" t="s">
        <v>112</v>
      </c>
      <c r="C141" s="87">
        <v>5</v>
      </c>
      <c r="D141" s="190">
        <v>4</v>
      </c>
      <c r="E141" s="190">
        <v>8</v>
      </c>
      <c r="F141" s="24">
        <v>8</v>
      </c>
      <c r="G141" s="24">
        <v>10</v>
      </c>
      <c r="H141" s="24">
        <v>12</v>
      </c>
      <c r="I141" s="24">
        <v>17</v>
      </c>
      <c r="J141" s="16">
        <v>7</v>
      </c>
      <c r="K141" s="18">
        <v>13</v>
      </c>
      <c r="L141" s="190">
        <v>15</v>
      </c>
      <c r="M141" s="18"/>
      <c r="N141" s="18"/>
      <c r="O141" s="89"/>
      <c r="P141" s="86"/>
      <c r="Q141" s="86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87"/>
      <c r="AC141" s="15"/>
      <c r="AD141" s="92"/>
      <c r="AE141" s="24">
        <f t="shared" si="13"/>
        <v>99</v>
      </c>
    </row>
    <row r="142" spans="2:31" x14ac:dyDescent="0.25">
      <c r="B142" s="88" t="s">
        <v>96</v>
      </c>
      <c r="C142" s="87">
        <v>2</v>
      </c>
      <c r="D142" s="190">
        <v>2</v>
      </c>
      <c r="E142" s="190">
        <v>5</v>
      </c>
      <c r="F142" s="24">
        <v>8</v>
      </c>
      <c r="G142" s="24">
        <v>4</v>
      </c>
      <c r="H142" s="24">
        <v>8</v>
      </c>
      <c r="I142" s="24">
        <v>4</v>
      </c>
      <c r="J142" s="16">
        <v>1</v>
      </c>
      <c r="K142" s="18">
        <v>2</v>
      </c>
      <c r="L142" s="190">
        <v>8</v>
      </c>
      <c r="M142" s="18"/>
      <c r="N142" s="18"/>
      <c r="O142" s="89"/>
      <c r="P142" s="86"/>
      <c r="Q142" s="86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87"/>
      <c r="AC142" s="15"/>
      <c r="AD142" s="92"/>
      <c r="AE142" s="24">
        <f t="shared" si="13"/>
        <v>44</v>
      </c>
    </row>
    <row r="143" spans="2:31" x14ac:dyDescent="0.25">
      <c r="B143" s="88" t="s">
        <v>97</v>
      </c>
      <c r="C143" s="87">
        <v>381</v>
      </c>
      <c r="D143" s="190">
        <v>390</v>
      </c>
      <c r="E143" s="190">
        <v>720</v>
      </c>
      <c r="F143" s="24">
        <v>719</v>
      </c>
      <c r="G143" s="24">
        <v>614</v>
      </c>
      <c r="H143" s="24">
        <v>648</v>
      </c>
      <c r="I143" s="24">
        <v>612</v>
      </c>
      <c r="J143" s="16">
        <v>768</v>
      </c>
      <c r="K143" s="18">
        <v>642</v>
      </c>
      <c r="L143" s="190">
        <v>738</v>
      </c>
      <c r="M143" s="18"/>
      <c r="N143" s="18"/>
      <c r="O143" s="89"/>
      <c r="P143" s="86"/>
      <c r="Q143" s="86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87"/>
      <c r="AC143" s="15"/>
      <c r="AD143" s="92"/>
      <c r="AE143" s="24">
        <f t="shared" si="13"/>
        <v>6232</v>
      </c>
    </row>
    <row r="144" spans="2:31" x14ac:dyDescent="0.25">
      <c r="B144" s="88" t="s">
        <v>98</v>
      </c>
      <c r="C144" s="87">
        <v>467</v>
      </c>
      <c r="D144" s="190">
        <v>680</v>
      </c>
      <c r="E144" s="190">
        <v>711</v>
      </c>
      <c r="F144" s="24">
        <v>629</v>
      </c>
      <c r="G144" s="24">
        <v>481</v>
      </c>
      <c r="H144" s="24">
        <v>637</v>
      </c>
      <c r="I144" s="24">
        <v>708</v>
      </c>
      <c r="J144" s="16">
        <v>457</v>
      </c>
      <c r="K144" s="18">
        <v>511</v>
      </c>
      <c r="L144" s="190">
        <v>741</v>
      </c>
      <c r="M144" s="18"/>
      <c r="N144" s="18"/>
      <c r="O144" s="89"/>
      <c r="P144" s="86"/>
      <c r="Q144" s="86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87"/>
      <c r="AC144" s="15"/>
      <c r="AD144" s="92"/>
      <c r="AE144" s="24">
        <f t="shared" si="13"/>
        <v>6022</v>
      </c>
    </row>
    <row r="145" spans="2:31" x14ac:dyDescent="0.25">
      <c r="B145" s="88" t="s">
        <v>99</v>
      </c>
      <c r="C145" s="87">
        <v>204</v>
      </c>
      <c r="D145" s="190">
        <v>112</v>
      </c>
      <c r="E145" s="190">
        <v>201</v>
      </c>
      <c r="F145" s="24">
        <v>211</v>
      </c>
      <c r="G145" s="24">
        <v>199</v>
      </c>
      <c r="H145" s="24">
        <v>158</v>
      </c>
      <c r="I145" s="24">
        <v>168</v>
      </c>
      <c r="J145" s="16">
        <v>378</v>
      </c>
      <c r="K145" s="18">
        <v>270</v>
      </c>
      <c r="L145" s="190">
        <v>215</v>
      </c>
      <c r="M145" s="18"/>
      <c r="N145" s="18"/>
      <c r="O145" s="89"/>
      <c r="P145" s="86"/>
      <c r="Q145" s="86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87"/>
      <c r="AC145" s="15"/>
      <c r="AD145" s="92"/>
      <c r="AE145" s="24">
        <f t="shared" si="13"/>
        <v>2116</v>
      </c>
    </row>
    <row r="146" spans="2:31" x14ac:dyDescent="0.25">
      <c r="B146" s="88" t="s">
        <v>100</v>
      </c>
      <c r="C146" s="87">
        <v>12</v>
      </c>
      <c r="D146" s="190">
        <v>12</v>
      </c>
      <c r="E146" s="190">
        <v>12</v>
      </c>
      <c r="F146" s="24">
        <v>21</v>
      </c>
      <c r="G146" s="24">
        <v>10</v>
      </c>
      <c r="H146" s="24">
        <v>18</v>
      </c>
      <c r="I146" s="24">
        <v>17</v>
      </c>
      <c r="J146" s="16">
        <v>9</v>
      </c>
      <c r="K146" s="18">
        <v>12</v>
      </c>
      <c r="L146" s="190">
        <v>17</v>
      </c>
      <c r="M146" s="18"/>
      <c r="N146" s="18"/>
      <c r="O146" s="89"/>
      <c r="P146" s="86"/>
      <c r="Q146" s="86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87"/>
      <c r="AC146" s="15"/>
      <c r="AD146" s="92"/>
      <c r="AE146" s="24">
        <f t="shared" si="13"/>
        <v>140</v>
      </c>
    </row>
    <row r="147" spans="2:31" x14ac:dyDescent="0.25">
      <c r="B147" s="88" t="s">
        <v>101</v>
      </c>
      <c r="C147" s="87">
        <v>16</v>
      </c>
      <c r="D147" s="190">
        <v>21</v>
      </c>
      <c r="E147" s="190">
        <v>25</v>
      </c>
      <c r="F147" s="24">
        <v>22</v>
      </c>
      <c r="G147" s="24">
        <v>21</v>
      </c>
      <c r="H147" s="24">
        <v>27</v>
      </c>
      <c r="I147" s="24">
        <v>37</v>
      </c>
      <c r="J147" s="16">
        <v>14</v>
      </c>
      <c r="K147" s="18">
        <v>25</v>
      </c>
      <c r="L147" s="190">
        <v>38</v>
      </c>
      <c r="M147" s="18"/>
      <c r="N147" s="18"/>
      <c r="O147" s="89"/>
      <c r="P147" s="86"/>
      <c r="Q147" s="86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87"/>
      <c r="AC147" s="15"/>
      <c r="AD147" s="92"/>
      <c r="AE147" s="24">
        <f t="shared" si="13"/>
        <v>246</v>
      </c>
    </row>
    <row r="148" spans="2:31" x14ac:dyDescent="0.25">
      <c r="B148" s="88" t="s">
        <v>102</v>
      </c>
      <c r="C148" s="87">
        <v>1912</v>
      </c>
      <c r="D148" s="190">
        <v>2494</v>
      </c>
      <c r="E148" s="190">
        <v>2442</v>
      </c>
      <c r="F148" s="24">
        <v>2728</v>
      </c>
      <c r="G148" s="24">
        <v>1907</v>
      </c>
      <c r="H148" s="24">
        <v>2424</v>
      </c>
      <c r="I148" s="24">
        <v>3413</v>
      </c>
      <c r="J148" s="16">
        <v>2713</v>
      </c>
      <c r="K148" s="18">
        <v>2963</v>
      </c>
      <c r="L148" s="190">
        <v>2665</v>
      </c>
      <c r="M148" s="18"/>
      <c r="N148" s="18"/>
      <c r="O148" s="89"/>
      <c r="P148" s="86"/>
      <c r="Q148" s="86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87"/>
      <c r="AC148" s="15"/>
      <c r="AD148" s="92"/>
      <c r="AE148" s="24">
        <f t="shared" si="13"/>
        <v>25661</v>
      </c>
    </row>
    <row r="149" spans="2:31" x14ac:dyDescent="0.25">
      <c r="B149" s="88" t="s">
        <v>103</v>
      </c>
      <c r="C149" s="87">
        <v>116</v>
      </c>
      <c r="D149" s="190">
        <v>168</v>
      </c>
      <c r="E149" s="190">
        <v>161</v>
      </c>
      <c r="F149" s="24">
        <v>181</v>
      </c>
      <c r="G149" s="24">
        <v>127</v>
      </c>
      <c r="H149" s="24">
        <v>182</v>
      </c>
      <c r="I149" s="24">
        <v>229</v>
      </c>
      <c r="J149" s="16">
        <v>143</v>
      </c>
      <c r="K149" s="18">
        <v>154</v>
      </c>
      <c r="L149" s="190">
        <v>220</v>
      </c>
      <c r="M149" s="18"/>
      <c r="N149" s="18"/>
      <c r="O149" s="89"/>
      <c r="P149" s="86"/>
      <c r="Q149" s="86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87"/>
      <c r="AC149" s="15"/>
      <c r="AD149" s="92"/>
      <c r="AE149" s="24">
        <f t="shared" si="13"/>
        <v>1681</v>
      </c>
    </row>
    <row r="150" spans="2:31" x14ac:dyDescent="0.25">
      <c r="B150" s="88" t="s">
        <v>104</v>
      </c>
      <c r="C150" s="87">
        <v>0</v>
      </c>
      <c r="D150" s="190">
        <v>1</v>
      </c>
      <c r="E150" s="24">
        <v>2</v>
      </c>
      <c r="F150" s="24">
        <v>2</v>
      </c>
      <c r="G150" s="24">
        <v>0</v>
      </c>
      <c r="H150" s="24">
        <v>4</v>
      </c>
      <c r="I150" s="24">
        <v>2</v>
      </c>
      <c r="J150" s="16">
        <v>2</v>
      </c>
      <c r="K150" s="18">
        <v>0</v>
      </c>
      <c r="L150" s="190">
        <v>6</v>
      </c>
      <c r="M150" s="18"/>
      <c r="N150" s="18"/>
      <c r="O150" s="89"/>
      <c r="P150" s="86"/>
      <c r="Q150" s="86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87"/>
      <c r="AC150" s="15"/>
      <c r="AD150" s="92"/>
      <c r="AE150" s="24">
        <f t="shared" si="13"/>
        <v>19</v>
      </c>
    </row>
    <row r="151" spans="2:31" x14ac:dyDescent="0.25">
      <c r="B151" s="88" t="s">
        <v>105</v>
      </c>
      <c r="C151" s="87">
        <v>0</v>
      </c>
      <c r="D151" s="190">
        <v>1</v>
      </c>
      <c r="E151" s="190">
        <v>3</v>
      </c>
      <c r="F151" s="24">
        <v>0</v>
      </c>
      <c r="G151" s="24">
        <v>3</v>
      </c>
      <c r="H151" s="24">
        <v>0</v>
      </c>
      <c r="I151" s="24">
        <v>0</v>
      </c>
      <c r="J151" s="16">
        <v>0</v>
      </c>
      <c r="K151" s="18">
        <v>5</v>
      </c>
      <c r="L151" s="190">
        <v>0</v>
      </c>
      <c r="M151" s="18"/>
      <c r="N151" s="18"/>
      <c r="O151" s="89"/>
      <c r="P151" s="86"/>
      <c r="Q151" s="86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87"/>
      <c r="AC151" s="15"/>
      <c r="AD151" s="92"/>
      <c r="AE151" s="24">
        <f t="shared" si="13"/>
        <v>12</v>
      </c>
    </row>
    <row r="152" spans="2:31" ht="15.75" thickBot="1" x14ac:dyDescent="0.3">
      <c r="B152" s="90" t="s">
        <v>106</v>
      </c>
      <c r="C152" s="87">
        <v>12</v>
      </c>
      <c r="D152" s="18">
        <v>15</v>
      </c>
      <c r="E152" s="18">
        <v>35</v>
      </c>
      <c r="F152" s="33">
        <v>35</v>
      </c>
      <c r="G152" s="33">
        <v>16</v>
      </c>
      <c r="H152" s="33">
        <v>20</v>
      </c>
      <c r="I152" s="33">
        <v>4</v>
      </c>
      <c r="J152" s="16">
        <v>13</v>
      </c>
      <c r="K152" s="18">
        <v>16</v>
      </c>
      <c r="L152" s="190">
        <v>21</v>
      </c>
      <c r="M152" s="18"/>
      <c r="N152" s="18"/>
      <c r="O152" s="89"/>
      <c r="P152" s="86"/>
      <c r="Q152" s="86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87"/>
      <c r="AC152" s="15"/>
      <c r="AD152" s="92"/>
      <c r="AE152" s="24">
        <f t="shared" si="13"/>
        <v>187</v>
      </c>
    </row>
    <row r="153" spans="2:31" ht="15.75" thickBot="1" x14ac:dyDescent="0.3">
      <c r="B153" s="91" t="s">
        <v>107</v>
      </c>
      <c r="C153" s="18">
        <f>SUM(C111:C152)</f>
        <v>7343</v>
      </c>
      <c r="D153" s="190">
        <f t="shared" ref="D153:AD153" si="14">SUM(D111:D152)</f>
        <v>8594</v>
      </c>
      <c r="E153" s="190">
        <f t="shared" si="14"/>
        <v>10930</v>
      </c>
      <c r="F153" s="190">
        <f t="shared" si="14"/>
        <v>11725</v>
      </c>
      <c r="G153" s="190">
        <f t="shared" si="14"/>
        <v>9703</v>
      </c>
      <c r="H153" s="190">
        <f t="shared" si="14"/>
        <v>11426</v>
      </c>
      <c r="I153" s="190">
        <f t="shared" si="14"/>
        <v>12322</v>
      </c>
      <c r="J153" s="190">
        <f t="shared" si="14"/>
        <v>9762</v>
      </c>
      <c r="K153" s="190">
        <f t="shared" si="14"/>
        <v>9917</v>
      </c>
      <c r="L153" s="190">
        <f t="shared" si="14"/>
        <v>12059</v>
      </c>
      <c r="M153" s="190">
        <f t="shared" si="14"/>
        <v>0</v>
      </c>
      <c r="N153" s="190">
        <f t="shared" si="14"/>
        <v>0</v>
      </c>
      <c r="O153" s="190">
        <f t="shared" si="14"/>
        <v>0</v>
      </c>
      <c r="P153" s="190">
        <f t="shared" si="14"/>
        <v>0</v>
      </c>
      <c r="Q153" s="190">
        <f t="shared" si="14"/>
        <v>0</v>
      </c>
      <c r="R153" s="190">
        <f t="shared" si="14"/>
        <v>0</v>
      </c>
      <c r="S153" s="190">
        <f t="shared" si="14"/>
        <v>0</v>
      </c>
      <c r="T153" s="190">
        <f t="shared" si="14"/>
        <v>0</v>
      </c>
      <c r="U153" s="190">
        <f t="shared" si="14"/>
        <v>0</v>
      </c>
      <c r="V153" s="190">
        <f t="shared" si="14"/>
        <v>0</v>
      </c>
      <c r="W153" s="190">
        <f t="shared" si="14"/>
        <v>0</v>
      </c>
      <c r="X153" s="190">
        <f t="shared" si="14"/>
        <v>0</v>
      </c>
      <c r="Y153" s="190">
        <f t="shared" si="14"/>
        <v>0</v>
      </c>
      <c r="Z153" s="190">
        <f t="shared" si="14"/>
        <v>0</v>
      </c>
      <c r="AA153" s="190">
        <f t="shared" si="14"/>
        <v>0</v>
      </c>
      <c r="AB153" s="190">
        <f t="shared" si="14"/>
        <v>0</v>
      </c>
      <c r="AC153" s="190">
        <f t="shared" si="14"/>
        <v>0</v>
      </c>
      <c r="AD153" s="190">
        <f t="shared" si="14"/>
        <v>0</v>
      </c>
      <c r="AE153" s="24">
        <f t="shared" si="13"/>
        <v>103781</v>
      </c>
    </row>
  </sheetData>
  <customSheetViews>
    <customSheetView guid="{7B054907-FB75-4285-A3CA-6368EDFAACC4}" scale="90">
      <pane xSplit="2" ySplit="1" topLeftCell="C2" activePane="bottomRight" state="frozen"/>
      <selection pane="bottomRight" activeCell="I26" sqref="I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2:AG6"/>
  <sheetViews>
    <sheetView zoomScale="90" zoomScaleNormal="90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AB41" sqref="AB41"/>
    </sheetView>
  </sheetViews>
  <sheetFormatPr defaultRowHeight="15" x14ac:dyDescent="0.25"/>
  <cols>
    <col min="2" max="2" width="40.140625" customWidth="1"/>
    <col min="3" max="32" width="11" bestFit="1" customWidth="1"/>
    <col min="33" max="33" width="11.140625" customWidth="1"/>
  </cols>
  <sheetData>
    <row r="2" spans="1:33" ht="14.45" x14ac:dyDescent="0.3">
      <c r="A2" s="18"/>
      <c r="B2" s="153"/>
      <c r="C2" s="154">
        <v>41456</v>
      </c>
      <c r="D2" s="154">
        <v>41457</v>
      </c>
      <c r="E2" s="154">
        <v>41458</v>
      </c>
      <c r="F2" s="154">
        <v>41459</v>
      </c>
      <c r="G2" s="154">
        <v>41460</v>
      </c>
      <c r="H2" s="154">
        <v>41461</v>
      </c>
      <c r="I2" s="154">
        <v>41462</v>
      </c>
      <c r="J2" s="154">
        <v>41463</v>
      </c>
      <c r="K2" s="154">
        <v>41464</v>
      </c>
      <c r="L2" s="154">
        <v>41465</v>
      </c>
      <c r="M2" s="154">
        <v>41466</v>
      </c>
      <c r="N2" s="154">
        <v>41467</v>
      </c>
      <c r="O2" s="154">
        <v>41468</v>
      </c>
      <c r="P2" s="154">
        <v>41469</v>
      </c>
      <c r="Q2" s="154">
        <v>41470</v>
      </c>
      <c r="R2" s="154">
        <v>41471</v>
      </c>
      <c r="S2" s="154">
        <v>41472</v>
      </c>
      <c r="T2" s="154">
        <v>41473</v>
      </c>
      <c r="U2" s="154">
        <v>41474</v>
      </c>
      <c r="V2" s="154">
        <v>41475</v>
      </c>
      <c r="W2" s="154">
        <v>41476</v>
      </c>
      <c r="X2" s="154">
        <v>41477</v>
      </c>
      <c r="Y2" s="154">
        <v>41478</v>
      </c>
      <c r="Z2" s="154">
        <v>41479</v>
      </c>
      <c r="AA2" s="154">
        <v>41480</v>
      </c>
      <c r="AB2" s="154">
        <v>41481</v>
      </c>
      <c r="AC2" s="154">
        <v>41482</v>
      </c>
      <c r="AD2" s="154">
        <v>41483</v>
      </c>
      <c r="AE2" s="154">
        <v>41484</v>
      </c>
      <c r="AF2" s="154">
        <v>41485</v>
      </c>
      <c r="AG2" s="154">
        <v>41486</v>
      </c>
    </row>
    <row r="3" spans="1:33" x14ac:dyDescent="0.25">
      <c r="A3" s="178" t="s">
        <v>170</v>
      </c>
      <c r="B3" s="155" t="s">
        <v>114</v>
      </c>
      <c r="C3" s="157" t="e">
        <f t="shared" ref="C3:AF3" si="0">AVERAGE(C4,C5,C6)</f>
        <v>#DIV/0!</v>
      </c>
      <c r="D3" s="157" t="e">
        <f t="shared" si="0"/>
        <v>#DIV/0!</v>
      </c>
      <c r="E3" s="157" t="e">
        <f t="shared" si="0"/>
        <v>#DIV/0!</v>
      </c>
      <c r="F3" s="157" t="e">
        <f t="shared" si="0"/>
        <v>#DIV/0!</v>
      </c>
      <c r="G3" s="157" t="e">
        <f t="shared" si="0"/>
        <v>#DIV/0!</v>
      </c>
      <c r="H3" s="157" t="e">
        <f t="shared" si="0"/>
        <v>#DIV/0!</v>
      </c>
      <c r="I3" s="157" t="e">
        <f t="shared" si="0"/>
        <v>#DIV/0!</v>
      </c>
      <c r="J3" s="157" t="e">
        <f t="shared" si="0"/>
        <v>#DIV/0!</v>
      </c>
      <c r="K3" s="157" t="e">
        <f t="shared" si="0"/>
        <v>#DIV/0!</v>
      </c>
      <c r="L3" s="157" t="e">
        <f t="shared" si="0"/>
        <v>#DIV/0!</v>
      </c>
      <c r="M3" s="157" t="e">
        <f t="shared" si="0"/>
        <v>#DIV/0!</v>
      </c>
      <c r="N3" s="157" t="e">
        <f t="shared" si="0"/>
        <v>#DIV/0!</v>
      </c>
      <c r="O3" s="157" t="e">
        <f t="shared" si="0"/>
        <v>#DIV/0!</v>
      </c>
      <c r="P3" s="157" t="e">
        <f t="shared" si="0"/>
        <v>#DIV/0!</v>
      </c>
      <c r="Q3" s="157" t="e">
        <f t="shared" si="0"/>
        <v>#DIV/0!</v>
      </c>
      <c r="R3" s="157" t="e">
        <f t="shared" si="0"/>
        <v>#DIV/0!</v>
      </c>
      <c r="S3" s="157" t="e">
        <f t="shared" si="0"/>
        <v>#DIV/0!</v>
      </c>
      <c r="T3" s="157" t="e">
        <f t="shared" si="0"/>
        <v>#DIV/0!</v>
      </c>
      <c r="U3" s="157" t="e">
        <f t="shared" si="0"/>
        <v>#DIV/0!</v>
      </c>
      <c r="V3" s="157" t="e">
        <f t="shared" si="0"/>
        <v>#DIV/0!</v>
      </c>
      <c r="W3" s="157" t="e">
        <f t="shared" si="0"/>
        <v>#DIV/0!</v>
      </c>
      <c r="X3" s="157" t="e">
        <f t="shared" si="0"/>
        <v>#DIV/0!</v>
      </c>
      <c r="Y3" s="157" t="e">
        <f t="shared" si="0"/>
        <v>#DIV/0!</v>
      </c>
      <c r="Z3" s="157" t="e">
        <f t="shared" si="0"/>
        <v>#DIV/0!</v>
      </c>
      <c r="AA3" s="157" t="e">
        <f t="shared" si="0"/>
        <v>#DIV/0!</v>
      </c>
      <c r="AB3" s="157" t="e">
        <f t="shared" si="0"/>
        <v>#DIV/0!</v>
      </c>
      <c r="AC3" s="157" t="e">
        <f t="shared" si="0"/>
        <v>#DIV/0!</v>
      </c>
      <c r="AD3" s="157" t="e">
        <f t="shared" si="0"/>
        <v>#DIV/0!</v>
      </c>
      <c r="AE3" s="157" t="e">
        <f t="shared" si="0"/>
        <v>#DIV/0!</v>
      </c>
      <c r="AF3" s="157" t="e">
        <f t="shared" si="0"/>
        <v>#DIV/0!</v>
      </c>
      <c r="AG3" s="157" t="e">
        <f>AVERAGE(AG4,AG5,AG6)</f>
        <v>#DIV/0!</v>
      </c>
    </row>
    <row r="4" spans="1:33" x14ac:dyDescent="0.25">
      <c r="A4" s="180" t="s">
        <v>171</v>
      </c>
      <c r="B4" s="181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x14ac:dyDescent="0.25">
      <c r="A5" s="182" t="s">
        <v>172</v>
      </c>
      <c r="B5" s="183" t="s">
        <v>114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x14ac:dyDescent="0.25">
      <c r="A6" s="184" t="s">
        <v>173</v>
      </c>
      <c r="B6" s="185" t="s">
        <v>114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</sheetData>
  <customSheetViews>
    <customSheetView guid="{7B054907-FB75-4285-A3CA-6368EDFAACC4}" scale="90" state="hidden">
      <pane xSplit="2" ySplit="2" topLeftCell="O3" activePane="bottomRight" state="frozen"/>
      <selection pane="bottomRight" activeCell="AB41" sqref="AB4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B1:BJ42"/>
  <sheetViews>
    <sheetView zoomScale="80" zoomScaleNormal="80" workbookViewId="0">
      <selection activeCell="W43" sqref="W43"/>
    </sheetView>
  </sheetViews>
  <sheetFormatPr defaultRowHeight="15" x14ac:dyDescent="0.25"/>
  <cols>
    <col min="2" max="2" width="20" customWidth="1"/>
  </cols>
  <sheetData>
    <row r="1" spans="2:62" thickBot="1" x14ac:dyDescent="0.35"/>
    <row r="2" spans="2:62" ht="15.75" thickBot="1" x14ac:dyDescent="0.3">
      <c r="B2" s="244"/>
      <c r="C2" s="223">
        <v>41365</v>
      </c>
      <c r="D2" s="224"/>
      <c r="E2" s="223">
        <v>41366</v>
      </c>
      <c r="F2" s="224"/>
      <c r="G2" s="223">
        <v>41367</v>
      </c>
      <c r="H2" s="224"/>
      <c r="I2" s="223">
        <v>41368</v>
      </c>
      <c r="J2" s="224"/>
      <c r="K2" s="223">
        <v>41369</v>
      </c>
      <c r="L2" s="224"/>
      <c r="M2" s="223">
        <v>41370</v>
      </c>
      <c r="N2" s="224"/>
      <c r="O2" s="223">
        <v>41371</v>
      </c>
      <c r="P2" s="224"/>
      <c r="Q2" s="223">
        <v>41372</v>
      </c>
      <c r="R2" s="224"/>
      <c r="S2" s="223">
        <v>41373</v>
      </c>
      <c r="T2" s="224"/>
      <c r="U2" s="223">
        <v>41374</v>
      </c>
      <c r="V2" s="224"/>
      <c r="W2" s="223">
        <v>41375</v>
      </c>
      <c r="X2" s="224"/>
      <c r="Y2" s="223">
        <v>41376</v>
      </c>
      <c r="Z2" s="224"/>
      <c r="AA2" s="223">
        <v>41377</v>
      </c>
      <c r="AB2" s="224"/>
      <c r="AC2" s="223">
        <v>41378</v>
      </c>
      <c r="AD2" s="224"/>
      <c r="AE2" s="223">
        <v>41379</v>
      </c>
      <c r="AF2" s="224"/>
      <c r="AG2" s="223">
        <v>41380</v>
      </c>
      <c r="AH2" s="224"/>
      <c r="AI2" s="223">
        <v>41381</v>
      </c>
      <c r="AJ2" s="224"/>
      <c r="AK2" s="223">
        <v>41382</v>
      </c>
      <c r="AL2" s="224"/>
      <c r="AM2" s="223">
        <v>41383</v>
      </c>
      <c r="AN2" s="224"/>
      <c r="AO2" s="223">
        <v>41384</v>
      </c>
      <c r="AP2" s="224"/>
      <c r="AQ2" s="223">
        <v>41385</v>
      </c>
      <c r="AR2" s="224"/>
      <c r="AS2" s="223">
        <v>41386</v>
      </c>
      <c r="AT2" s="224"/>
      <c r="AU2" s="223">
        <v>41387</v>
      </c>
      <c r="AV2" s="224"/>
      <c r="AW2" s="223">
        <v>41388</v>
      </c>
      <c r="AX2" s="224"/>
      <c r="AY2" s="223">
        <v>41389</v>
      </c>
      <c r="AZ2" s="224"/>
      <c r="BA2" s="223">
        <v>41390</v>
      </c>
      <c r="BB2" s="224"/>
      <c r="BC2" s="223">
        <v>41391</v>
      </c>
      <c r="BD2" s="224"/>
      <c r="BE2" s="223">
        <v>41392</v>
      </c>
      <c r="BF2" s="224"/>
      <c r="BG2" s="223">
        <v>41393</v>
      </c>
      <c r="BH2" s="224"/>
      <c r="BI2" s="223">
        <v>41394</v>
      </c>
      <c r="BJ2" s="224"/>
    </row>
    <row r="3" spans="2:62" ht="15.75" thickBot="1" x14ac:dyDescent="0.3">
      <c r="B3" s="245"/>
      <c r="C3" s="93" t="s">
        <v>115</v>
      </c>
      <c r="D3" s="94" t="s">
        <v>116</v>
      </c>
      <c r="E3" s="95" t="s">
        <v>115</v>
      </c>
      <c r="F3" s="96" t="s">
        <v>116</v>
      </c>
      <c r="G3" s="93" t="s">
        <v>115</v>
      </c>
      <c r="H3" s="94" t="s">
        <v>116</v>
      </c>
      <c r="I3" s="93" t="s">
        <v>115</v>
      </c>
      <c r="J3" s="94" t="s">
        <v>116</v>
      </c>
      <c r="K3" s="93" t="s">
        <v>115</v>
      </c>
      <c r="L3" s="94" t="s">
        <v>116</v>
      </c>
      <c r="M3" s="93" t="s">
        <v>115</v>
      </c>
      <c r="N3" s="94" t="s">
        <v>116</v>
      </c>
      <c r="O3" s="93" t="s">
        <v>115</v>
      </c>
      <c r="P3" s="94" t="s">
        <v>116</v>
      </c>
      <c r="Q3" s="93" t="s">
        <v>115</v>
      </c>
      <c r="R3" s="94" t="s">
        <v>116</v>
      </c>
      <c r="S3" s="93" t="s">
        <v>115</v>
      </c>
      <c r="T3" s="94" t="s">
        <v>116</v>
      </c>
      <c r="U3" s="93" t="s">
        <v>115</v>
      </c>
      <c r="V3" s="94" t="s">
        <v>116</v>
      </c>
      <c r="W3" s="93" t="s">
        <v>115</v>
      </c>
      <c r="X3" s="94" t="s">
        <v>116</v>
      </c>
      <c r="Y3" s="93" t="s">
        <v>115</v>
      </c>
      <c r="Z3" s="94" t="s">
        <v>116</v>
      </c>
      <c r="AA3" s="93" t="s">
        <v>115</v>
      </c>
      <c r="AB3" s="94" t="s">
        <v>116</v>
      </c>
      <c r="AC3" s="93" t="s">
        <v>115</v>
      </c>
      <c r="AD3" s="97" t="s">
        <v>116</v>
      </c>
      <c r="AE3" s="93" t="s">
        <v>115</v>
      </c>
      <c r="AF3" s="94" t="s">
        <v>116</v>
      </c>
      <c r="AG3" s="98" t="s">
        <v>115</v>
      </c>
      <c r="AH3" s="94" t="s">
        <v>116</v>
      </c>
      <c r="AI3" s="93" t="s">
        <v>115</v>
      </c>
      <c r="AJ3" s="94" t="s">
        <v>116</v>
      </c>
      <c r="AK3" s="93" t="s">
        <v>115</v>
      </c>
      <c r="AL3" s="94" t="s">
        <v>116</v>
      </c>
      <c r="AM3" s="93" t="s">
        <v>115</v>
      </c>
      <c r="AN3" s="94" t="s">
        <v>116</v>
      </c>
      <c r="AO3" s="93" t="s">
        <v>115</v>
      </c>
      <c r="AP3" s="94" t="s">
        <v>116</v>
      </c>
      <c r="AQ3" s="93" t="s">
        <v>115</v>
      </c>
      <c r="AR3" s="94" t="s">
        <v>116</v>
      </c>
      <c r="AS3" s="93" t="s">
        <v>115</v>
      </c>
      <c r="AT3" s="94" t="s">
        <v>116</v>
      </c>
      <c r="AU3" s="93" t="s">
        <v>115</v>
      </c>
      <c r="AV3" s="94" t="s">
        <v>116</v>
      </c>
      <c r="AW3" s="93" t="s">
        <v>115</v>
      </c>
      <c r="AX3" s="94" t="s">
        <v>116</v>
      </c>
      <c r="AY3" s="93" t="s">
        <v>115</v>
      </c>
      <c r="AZ3" s="94" t="s">
        <v>116</v>
      </c>
      <c r="BA3" s="93" t="s">
        <v>115</v>
      </c>
      <c r="BB3" s="94" t="s">
        <v>116</v>
      </c>
      <c r="BC3" s="93" t="s">
        <v>115</v>
      </c>
      <c r="BD3" s="94" t="s">
        <v>116</v>
      </c>
      <c r="BE3" s="93" t="s">
        <v>115</v>
      </c>
      <c r="BF3" s="94" t="s">
        <v>116</v>
      </c>
      <c r="BG3" s="93" t="s">
        <v>115</v>
      </c>
      <c r="BH3" s="94" t="s">
        <v>116</v>
      </c>
      <c r="BI3" s="93" t="s">
        <v>115</v>
      </c>
      <c r="BJ3" s="94" t="s">
        <v>116</v>
      </c>
    </row>
    <row r="4" spans="2:62" x14ac:dyDescent="0.25">
      <c r="B4" s="137" t="s">
        <v>119</v>
      </c>
      <c r="C4" s="99">
        <v>0.06</v>
      </c>
      <c r="D4" s="100">
        <v>85.15</v>
      </c>
      <c r="E4" s="101">
        <v>0</v>
      </c>
      <c r="F4" s="100">
        <v>92.78</v>
      </c>
      <c r="G4" s="102">
        <v>0.08</v>
      </c>
      <c r="H4" s="103">
        <v>85.4</v>
      </c>
      <c r="I4" s="104">
        <v>0.02</v>
      </c>
      <c r="J4" s="104">
        <v>86.43</v>
      </c>
      <c r="K4" s="18">
        <v>0</v>
      </c>
      <c r="L4" s="104">
        <v>77.86</v>
      </c>
      <c r="M4" s="104">
        <v>0</v>
      </c>
      <c r="N4" s="104">
        <v>82.61</v>
      </c>
      <c r="O4" s="104">
        <v>0.51</v>
      </c>
      <c r="P4" s="104">
        <v>84.37</v>
      </c>
      <c r="Q4" s="18">
        <v>0.17</v>
      </c>
      <c r="R4" s="104">
        <v>85.89</v>
      </c>
      <c r="S4" s="104">
        <v>0.24</v>
      </c>
      <c r="T4" s="104">
        <v>89.37</v>
      </c>
      <c r="U4" s="18">
        <v>0</v>
      </c>
      <c r="V4" s="104">
        <v>91.47</v>
      </c>
      <c r="W4" s="105">
        <v>0.09</v>
      </c>
      <c r="X4" s="106">
        <v>86.25</v>
      </c>
      <c r="Y4" s="26"/>
      <c r="Z4" s="26"/>
      <c r="AA4" s="106"/>
      <c r="AB4" s="103"/>
      <c r="AC4" s="107"/>
      <c r="AD4" s="108"/>
      <c r="AE4" s="109"/>
      <c r="AF4" s="110"/>
      <c r="AG4" s="10"/>
      <c r="AH4" s="22"/>
      <c r="AI4" s="107"/>
      <c r="AJ4" s="12"/>
      <c r="AK4" s="107"/>
      <c r="AL4" s="12"/>
      <c r="AM4" s="18"/>
      <c r="AN4" s="18"/>
      <c r="AO4" s="18"/>
      <c r="AP4" s="18"/>
      <c r="AQ4" s="13"/>
      <c r="AR4" s="13"/>
      <c r="AS4" s="18"/>
      <c r="AT4" s="18"/>
      <c r="AU4" s="18"/>
      <c r="AV4" s="18"/>
      <c r="AW4" s="18"/>
      <c r="AX4" s="18"/>
      <c r="AY4" s="11"/>
      <c r="AZ4" s="12"/>
      <c r="BA4" s="18"/>
      <c r="BB4" s="18"/>
      <c r="BC4" s="24"/>
      <c r="BD4" s="18"/>
      <c r="BE4" s="18"/>
      <c r="BF4" s="18"/>
      <c r="BG4" s="18"/>
      <c r="BH4" s="18"/>
      <c r="BI4" s="18"/>
      <c r="BJ4" s="18"/>
    </row>
    <row r="5" spans="2:62" x14ac:dyDescent="0.25">
      <c r="B5" s="137" t="s">
        <v>120</v>
      </c>
      <c r="C5" s="111">
        <v>0</v>
      </c>
      <c r="D5" s="101">
        <v>79.47</v>
      </c>
      <c r="E5" s="101">
        <v>0.2</v>
      </c>
      <c r="F5" s="101">
        <v>76.819999999999993</v>
      </c>
      <c r="G5" s="102">
        <v>0.15</v>
      </c>
      <c r="H5" s="103">
        <v>85.35</v>
      </c>
      <c r="I5" s="104">
        <v>0</v>
      </c>
      <c r="J5" s="104">
        <v>86.22</v>
      </c>
      <c r="K5" s="18">
        <v>0</v>
      </c>
      <c r="L5" s="104">
        <v>83.03</v>
      </c>
      <c r="M5" s="104">
        <v>0</v>
      </c>
      <c r="N5" s="104">
        <v>81.849999999999994</v>
      </c>
      <c r="O5" s="104">
        <v>0</v>
      </c>
      <c r="P5" s="104">
        <v>82.61</v>
      </c>
      <c r="Q5" s="18">
        <v>0</v>
      </c>
      <c r="R5" s="104">
        <v>76.67</v>
      </c>
      <c r="S5" s="104">
        <v>0</v>
      </c>
      <c r="T5" s="104">
        <v>75.77</v>
      </c>
      <c r="U5" s="18">
        <v>0</v>
      </c>
      <c r="V5" s="104">
        <v>86.22</v>
      </c>
      <c r="W5" s="105">
        <v>0</v>
      </c>
      <c r="X5" s="106">
        <v>89.57</v>
      </c>
      <c r="Y5" s="26"/>
      <c r="Z5" s="26"/>
      <c r="AA5" s="106"/>
      <c r="AB5" s="103"/>
      <c r="AC5" s="109"/>
      <c r="AD5" s="110"/>
      <c r="AE5" s="109"/>
      <c r="AF5" s="110"/>
      <c r="AG5" s="10"/>
      <c r="AH5" s="22"/>
      <c r="AI5" s="112"/>
      <c r="AJ5" s="87"/>
      <c r="AK5" s="112"/>
      <c r="AL5" s="87"/>
      <c r="AM5" s="18"/>
      <c r="AN5" s="18"/>
      <c r="AO5" s="18"/>
      <c r="AP5" s="18"/>
      <c r="AQ5" s="13"/>
      <c r="AR5" s="13"/>
      <c r="AS5" s="18"/>
      <c r="AT5" s="18"/>
      <c r="AU5" s="18"/>
      <c r="AV5" s="18"/>
      <c r="AW5" s="18"/>
      <c r="AX5" s="18"/>
      <c r="AY5" s="92"/>
      <c r="AZ5" s="87"/>
      <c r="BA5" s="18"/>
      <c r="BB5" s="18"/>
      <c r="BC5" s="24"/>
      <c r="BD5" s="18"/>
      <c r="BE5" s="18"/>
      <c r="BF5" s="18"/>
      <c r="BG5" s="18"/>
      <c r="BH5" s="18"/>
      <c r="BI5" s="18"/>
      <c r="BJ5" s="18"/>
    </row>
    <row r="6" spans="2:62" x14ac:dyDescent="0.25">
      <c r="B6" s="137" t="s">
        <v>121</v>
      </c>
      <c r="C6" s="113">
        <v>0.02</v>
      </c>
      <c r="D6" s="114">
        <v>82.66</v>
      </c>
      <c r="E6" s="101">
        <v>0</v>
      </c>
      <c r="F6" s="114">
        <v>86.75</v>
      </c>
      <c r="G6" s="102">
        <v>0.02</v>
      </c>
      <c r="H6" s="103">
        <v>85.33</v>
      </c>
      <c r="I6" s="104">
        <v>0.03</v>
      </c>
      <c r="J6" s="104">
        <v>83.2</v>
      </c>
      <c r="K6" s="18">
        <v>0</v>
      </c>
      <c r="L6" s="104">
        <v>83.18</v>
      </c>
      <c r="M6" s="104">
        <v>0</v>
      </c>
      <c r="N6" s="104">
        <v>86.3</v>
      </c>
      <c r="O6" s="104">
        <v>0</v>
      </c>
      <c r="P6" s="104">
        <v>82.64</v>
      </c>
      <c r="Q6" s="18">
        <v>0.15</v>
      </c>
      <c r="R6" s="104">
        <v>87.67</v>
      </c>
      <c r="S6" s="104">
        <v>0.02</v>
      </c>
      <c r="T6" s="104">
        <v>86.5</v>
      </c>
      <c r="U6" s="18">
        <v>0.12</v>
      </c>
      <c r="V6" s="104">
        <v>84.63</v>
      </c>
      <c r="W6" s="105">
        <v>0</v>
      </c>
      <c r="X6" s="106">
        <v>85.57</v>
      </c>
      <c r="Y6" s="26"/>
      <c r="Z6" s="26"/>
      <c r="AA6" s="106"/>
      <c r="AB6" s="103"/>
      <c r="AC6" s="109"/>
      <c r="AD6" s="110"/>
      <c r="AE6" s="109"/>
      <c r="AF6" s="110"/>
      <c r="AG6" s="10"/>
      <c r="AH6" s="22"/>
      <c r="AI6" s="109"/>
      <c r="AJ6" s="22"/>
      <c r="AK6" s="109"/>
      <c r="AL6" s="22"/>
      <c r="AM6" s="18"/>
      <c r="AN6" s="18"/>
      <c r="AO6" s="18"/>
      <c r="AP6" s="18"/>
      <c r="AQ6" s="13"/>
      <c r="AR6" s="13"/>
      <c r="AS6" s="18"/>
      <c r="AT6" s="18"/>
      <c r="AU6" s="18"/>
      <c r="AV6" s="18"/>
      <c r="AW6" s="18"/>
      <c r="AX6" s="18"/>
      <c r="AY6" s="10"/>
      <c r="AZ6" s="22"/>
      <c r="BA6" s="18"/>
      <c r="BB6" s="24"/>
      <c r="BC6" s="24"/>
      <c r="BD6" s="18"/>
      <c r="BE6" s="18"/>
      <c r="BF6" s="18"/>
      <c r="BG6" s="18"/>
      <c r="BH6" s="18"/>
      <c r="BI6" s="18"/>
      <c r="BJ6" s="18"/>
    </row>
    <row r="7" spans="2:62" ht="15.75" thickBot="1" x14ac:dyDescent="0.3">
      <c r="B7" s="138" t="s">
        <v>122</v>
      </c>
      <c r="C7" s="113">
        <v>0</v>
      </c>
      <c r="D7" s="114">
        <v>81.92</v>
      </c>
      <c r="E7" s="101">
        <v>7.0000000000000007E-2</v>
      </c>
      <c r="F7" s="114">
        <v>82.55</v>
      </c>
      <c r="G7" s="102">
        <v>0</v>
      </c>
      <c r="H7" s="103">
        <v>85.64</v>
      </c>
      <c r="I7" s="104">
        <v>0</v>
      </c>
      <c r="J7" s="104">
        <v>88.45</v>
      </c>
      <c r="K7" s="18">
        <v>0</v>
      </c>
      <c r="L7" s="104">
        <v>81.05</v>
      </c>
      <c r="M7" s="104">
        <v>0.06</v>
      </c>
      <c r="N7" s="104">
        <v>80.540000000000006</v>
      </c>
      <c r="O7" s="104">
        <v>0</v>
      </c>
      <c r="P7" s="104">
        <v>82.96</v>
      </c>
      <c r="Q7" s="18">
        <v>0.21</v>
      </c>
      <c r="R7" s="104">
        <v>94.44</v>
      </c>
      <c r="S7" s="151">
        <v>0</v>
      </c>
      <c r="T7" s="151">
        <v>79.790000000000006</v>
      </c>
      <c r="U7" s="18">
        <v>0</v>
      </c>
      <c r="V7" s="104">
        <v>83.41</v>
      </c>
      <c r="W7" s="105">
        <v>0</v>
      </c>
      <c r="X7" s="106">
        <v>81.53</v>
      </c>
      <c r="Y7" s="26"/>
      <c r="Z7" s="26"/>
      <c r="AA7" s="106"/>
      <c r="AB7" s="103"/>
      <c r="AC7" s="109"/>
      <c r="AD7" s="110"/>
      <c r="AE7" s="109"/>
      <c r="AF7" s="110"/>
      <c r="AG7" s="10"/>
      <c r="AH7" s="22"/>
      <c r="AI7" s="109"/>
      <c r="AJ7" s="22"/>
      <c r="AK7" s="109"/>
      <c r="AL7" s="22"/>
      <c r="AM7" s="18"/>
      <c r="AN7" s="18"/>
      <c r="AO7" s="18"/>
      <c r="AP7" s="18"/>
      <c r="AQ7" s="13"/>
      <c r="AR7" s="13"/>
      <c r="AS7" s="18"/>
      <c r="AT7" s="18"/>
      <c r="AU7" s="18"/>
      <c r="AV7" s="18"/>
      <c r="AW7" s="18"/>
      <c r="AX7" s="18"/>
      <c r="AY7" s="10"/>
      <c r="AZ7" s="22"/>
      <c r="BA7" s="18"/>
      <c r="BB7" s="18"/>
      <c r="BC7" s="24"/>
      <c r="BD7" s="18"/>
      <c r="BE7" s="18"/>
      <c r="BF7" s="18"/>
      <c r="BG7" s="18"/>
      <c r="BH7" s="18"/>
      <c r="BI7" s="18"/>
      <c r="BJ7" s="18"/>
    </row>
    <row r="8" spans="2:62" ht="24" thickBot="1" x14ac:dyDescent="0.3">
      <c r="B8" s="36" t="s">
        <v>162</v>
      </c>
      <c r="C8" s="240">
        <v>83.78</v>
      </c>
      <c r="D8" s="241"/>
      <c r="E8" s="242">
        <v>90.94</v>
      </c>
      <c r="F8" s="243"/>
      <c r="G8" s="240">
        <v>93.17</v>
      </c>
      <c r="H8" s="241"/>
      <c r="I8" s="238">
        <v>89.67</v>
      </c>
      <c r="J8" s="239"/>
      <c r="K8" s="238">
        <v>91.11</v>
      </c>
      <c r="L8" s="239"/>
      <c r="M8" s="238">
        <v>82.23</v>
      </c>
      <c r="N8" s="239"/>
      <c r="O8" s="238">
        <v>86.92</v>
      </c>
      <c r="P8" s="239"/>
      <c r="Q8" s="238">
        <v>83.06</v>
      </c>
      <c r="R8" s="239"/>
      <c r="S8" s="240">
        <v>88.11</v>
      </c>
      <c r="T8" s="241"/>
      <c r="U8" s="218">
        <v>90.98</v>
      </c>
      <c r="V8" s="219"/>
      <c r="W8" s="218">
        <v>87.66</v>
      </c>
      <c r="X8" s="219"/>
      <c r="Y8" s="218"/>
      <c r="Z8" s="219"/>
      <c r="AA8" s="218"/>
      <c r="AB8" s="219"/>
      <c r="AC8" s="218"/>
      <c r="AD8" s="219"/>
      <c r="AE8" s="218"/>
      <c r="AF8" s="219"/>
      <c r="AG8" s="218"/>
      <c r="AH8" s="219"/>
      <c r="AI8" s="218"/>
      <c r="AJ8" s="219"/>
      <c r="AK8" s="218"/>
      <c r="AL8" s="219"/>
      <c r="AM8" s="218"/>
      <c r="AN8" s="219"/>
      <c r="AO8" s="218"/>
      <c r="AP8" s="219"/>
      <c r="AQ8" s="218"/>
      <c r="AR8" s="219"/>
      <c r="AS8" s="218"/>
      <c r="AT8" s="219"/>
      <c r="AU8" s="218"/>
      <c r="AV8" s="219"/>
      <c r="AW8" s="218"/>
      <c r="AX8" s="219"/>
      <c r="AY8" s="218"/>
      <c r="AZ8" s="219"/>
      <c r="BA8" s="218"/>
      <c r="BB8" s="219"/>
      <c r="BC8" s="218"/>
      <c r="BD8" s="219"/>
      <c r="BE8" s="218"/>
      <c r="BF8" s="219"/>
      <c r="BG8" s="218"/>
      <c r="BH8" s="219"/>
      <c r="BI8" s="218"/>
      <c r="BJ8" s="219"/>
    </row>
    <row r="9" spans="2:62" ht="25.5" thickBot="1" x14ac:dyDescent="0.3">
      <c r="B9" s="152" t="s">
        <v>161</v>
      </c>
      <c r="C9" s="232">
        <v>0.02</v>
      </c>
      <c r="D9" s="233"/>
      <c r="E9" s="232">
        <v>0.05</v>
      </c>
      <c r="F9" s="233"/>
      <c r="G9" s="232">
        <v>0.04</v>
      </c>
      <c r="H9" s="233"/>
      <c r="I9" s="232">
        <v>0.01</v>
      </c>
      <c r="J9" s="233"/>
      <c r="K9" s="232">
        <v>0</v>
      </c>
      <c r="L9" s="233"/>
      <c r="M9" s="232">
        <v>0.03</v>
      </c>
      <c r="N9" s="233"/>
      <c r="O9" s="232">
        <v>0.18</v>
      </c>
      <c r="P9" s="233"/>
      <c r="Q9" s="232">
        <v>0.09</v>
      </c>
      <c r="R9" s="234"/>
      <c r="S9" s="235">
        <v>0.03</v>
      </c>
      <c r="T9" s="236"/>
      <c r="U9" s="231">
        <v>0.03</v>
      </c>
      <c r="V9" s="217"/>
      <c r="W9" s="231">
        <v>0.04</v>
      </c>
      <c r="X9" s="217"/>
      <c r="Y9" s="231"/>
      <c r="Z9" s="217"/>
      <c r="AA9" s="231"/>
      <c r="AB9" s="217"/>
      <c r="AC9" s="231"/>
      <c r="AD9" s="217"/>
      <c r="AE9" s="231"/>
      <c r="AF9" s="217"/>
      <c r="AG9" s="231"/>
      <c r="AH9" s="217"/>
      <c r="AI9" s="231"/>
      <c r="AJ9" s="217"/>
      <c r="AK9" s="231"/>
      <c r="AL9" s="217"/>
      <c r="AM9" s="231"/>
      <c r="AN9" s="217"/>
      <c r="AO9" s="231"/>
      <c r="AP9" s="217"/>
      <c r="AQ9" s="231"/>
      <c r="AR9" s="217"/>
      <c r="AS9" s="231"/>
      <c r="AT9" s="217"/>
      <c r="AU9" s="231"/>
      <c r="AV9" s="217"/>
      <c r="AW9" s="231"/>
      <c r="AX9" s="217"/>
      <c r="AY9" s="231"/>
      <c r="AZ9" s="217"/>
      <c r="BA9" s="231"/>
      <c r="BB9" s="217"/>
      <c r="BC9" s="231"/>
      <c r="BD9" s="217"/>
      <c r="BE9" s="231"/>
      <c r="BF9" s="217"/>
      <c r="BG9" s="231"/>
      <c r="BH9" s="217"/>
      <c r="BI9" s="231"/>
      <c r="BJ9" s="217"/>
    </row>
    <row r="10" spans="2:62" ht="15.75" thickBo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177"/>
      <c r="BH10" s="177"/>
      <c r="BI10" s="177"/>
      <c r="BJ10" s="177"/>
    </row>
    <row r="11" spans="2:62" ht="15.75" thickBot="1" x14ac:dyDescent="0.3">
      <c r="B11" s="229"/>
      <c r="C11" s="223">
        <v>41365</v>
      </c>
      <c r="D11" s="224"/>
      <c r="E11" s="223">
        <v>41366</v>
      </c>
      <c r="F11" s="224"/>
      <c r="G11" s="223">
        <v>41367</v>
      </c>
      <c r="H11" s="224"/>
      <c r="I11" s="223">
        <v>41368</v>
      </c>
      <c r="J11" s="224"/>
      <c r="K11" s="223">
        <v>41369</v>
      </c>
      <c r="L11" s="224"/>
      <c r="M11" s="223">
        <v>41370</v>
      </c>
      <c r="N11" s="224"/>
      <c r="O11" s="223">
        <v>41371</v>
      </c>
      <c r="P11" s="224"/>
      <c r="Q11" s="223">
        <v>41372</v>
      </c>
      <c r="R11" s="224"/>
      <c r="S11" s="223">
        <v>41373</v>
      </c>
      <c r="T11" s="224"/>
      <c r="U11" s="223">
        <v>41374</v>
      </c>
      <c r="V11" s="224"/>
      <c r="W11" s="223">
        <v>41375</v>
      </c>
      <c r="X11" s="224"/>
      <c r="Y11" s="223">
        <v>41376</v>
      </c>
      <c r="Z11" s="224"/>
      <c r="AA11" s="223">
        <v>41377</v>
      </c>
      <c r="AB11" s="224"/>
      <c r="AC11" s="223">
        <v>41378</v>
      </c>
      <c r="AD11" s="224"/>
      <c r="AE11" s="223">
        <v>41379</v>
      </c>
      <c r="AF11" s="224"/>
      <c r="AG11" s="223">
        <v>41380</v>
      </c>
      <c r="AH11" s="224"/>
      <c r="AI11" s="223">
        <v>41381</v>
      </c>
      <c r="AJ11" s="224"/>
      <c r="AK11" s="223">
        <v>41382</v>
      </c>
      <c r="AL11" s="224"/>
      <c r="AM11" s="223">
        <v>41383</v>
      </c>
      <c r="AN11" s="224"/>
      <c r="AO11" s="223">
        <v>41384</v>
      </c>
      <c r="AP11" s="224"/>
      <c r="AQ11" s="223">
        <v>41385</v>
      </c>
      <c r="AR11" s="224"/>
      <c r="AS11" s="223">
        <v>41386</v>
      </c>
      <c r="AT11" s="224"/>
      <c r="AU11" s="223">
        <v>41387</v>
      </c>
      <c r="AV11" s="224"/>
      <c r="AW11" s="223">
        <v>41388</v>
      </c>
      <c r="AX11" s="224"/>
      <c r="AY11" s="223">
        <v>41389</v>
      </c>
      <c r="AZ11" s="224"/>
      <c r="BA11" s="223">
        <v>41390</v>
      </c>
      <c r="BB11" s="224"/>
      <c r="BC11" s="223">
        <v>41391</v>
      </c>
      <c r="BD11" s="224"/>
      <c r="BE11" s="223">
        <v>41392</v>
      </c>
      <c r="BF11" s="224"/>
      <c r="BG11" s="223">
        <v>41393</v>
      </c>
      <c r="BH11" s="224"/>
      <c r="BI11" s="223">
        <v>41394</v>
      </c>
      <c r="BJ11" s="224"/>
    </row>
    <row r="12" spans="2:62" ht="15.75" thickBot="1" x14ac:dyDescent="0.3">
      <c r="B12" s="237"/>
      <c r="C12" s="93" t="s">
        <v>115</v>
      </c>
      <c r="D12" s="94" t="s">
        <v>116</v>
      </c>
      <c r="E12" s="93" t="s">
        <v>115</v>
      </c>
      <c r="F12" s="94" t="s">
        <v>116</v>
      </c>
      <c r="G12" s="93" t="s">
        <v>115</v>
      </c>
      <c r="H12" s="94" t="s">
        <v>116</v>
      </c>
      <c r="I12" s="93" t="s">
        <v>115</v>
      </c>
      <c r="J12" s="94" t="s">
        <v>116</v>
      </c>
      <c r="K12" s="93" t="s">
        <v>115</v>
      </c>
      <c r="L12" s="94" t="s">
        <v>116</v>
      </c>
      <c r="M12" s="93" t="s">
        <v>115</v>
      </c>
      <c r="N12" s="94" t="s">
        <v>116</v>
      </c>
      <c r="O12" s="93" t="s">
        <v>115</v>
      </c>
      <c r="P12" s="94" t="s">
        <v>116</v>
      </c>
      <c r="Q12" s="93" t="s">
        <v>115</v>
      </c>
      <c r="R12" s="94" t="s">
        <v>116</v>
      </c>
      <c r="S12" s="93" t="s">
        <v>115</v>
      </c>
      <c r="T12" s="94" t="s">
        <v>116</v>
      </c>
      <c r="U12" s="93" t="s">
        <v>115</v>
      </c>
      <c r="V12" s="94" t="s">
        <v>116</v>
      </c>
      <c r="W12" s="93" t="s">
        <v>115</v>
      </c>
      <c r="X12" s="94" t="s">
        <v>116</v>
      </c>
      <c r="Y12" s="93" t="s">
        <v>115</v>
      </c>
      <c r="Z12" s="94" t="s">
        <v>116</v>
      </c>
      <c r="AA12" s="93" t="s">
        <v>115</v>
      </c>
      <c r="AB12" s="94" t="s">
        <v>116</v>
      </c>
      <c r="AC12" s="93" t="s">
        <v>115</v>
      </c>
      <c r="AD12" s="97" t="s">
        <v>116</v>
      </c>
      <c r="AE12" s="93" t="s">
        <v>115</v>
      </c>
      <c r="AF12" s="94" t="s">
        <v>116</v>
      </c>
      <c r="AG12" s="98" t="s">
        <v>115</v>
      </c>
      <c r="AH12" s="94" t="s">
        <v>116</v>
      </c>
      <c r="AI12" s="93" t="s">
        <v>115</v>
      </c>
      <c r="AJ12" s="94" t="s">
        <v>116</v>
      </c>
      <c r="AK12" s="93" t="s">
        <v>115</v>
      </c>
      <c r="AL12" s="94" t="s">
        <v>116</v>
      </c>
      <c r="AM12" s="93" t="s">
        <v>115</v>
      </c>
      <c r="AN12" s="94" t="s">
        <v>116</v>
      </c>
      <c r="AO12" s="93" t="s">
        <v>115</v>
      </c>
      <c r="AP12" s="94" t="s">
        <v>116</v>
      </c>
      <c r="AQ12" s="93" t="s">
        <v>115</v>
      </c>
      <c r="AR12" s="94" t="s">
        <v>116</v>
      </c>
      <c r="AS12" s="93" t="s">
        <v>115</v>
      </c>
      <c r="AT12" s="94" t="s">
        <v>116</v>
      </c>
      <c r="AU12" s="93" t="s">
        <v>115</v>
      </c>
      <c r="AV12" s="94" t="s">
        <v>116</v>
      </c>
      <c r="AW12" s="93" t="s">
        <v>115</v>
      </c>
      <c r="AX12" s="94" t="s">
        <v>116</v>
      </c>
      <c r="AY12" s="93" t="s">
        <v>115</v>
      </c>
      <c r="AZ12" s="94" t="s">
        <v>116</v>
      </c>
      <c r="BA12" s="93" t="s">
        <v>115</v>
      </c>
      <c r="BB12" s="94" t="s">
        <v>116</v>
      </c>
      <c r="BC12" s="93" t="s">
        <v>115</v>
      </c>
      <c r="BD12" s="94" t="s">
        <v>116</v>
      </c>
      <c r="BE12" s="93" t="s">
        <v>115</v>
      </c>
      <c r="BF12" s="94" t="s">
        <v>116</v>
      </c>
      <c r="BG12" s="93" t="s">
        <v>115</v>
      </c>
      <c r="BH12" s="94" t="s">
        <v>116</v>
      </c>
      <c r="BI12" s="93" t="s">
        <v>115</v>
      </c>
      <c r="BJ12" s="94" t="s">
        <v>116</v>
      </c>
    </row>
    <row r="13" spans="2:62" x14ac:dyDescent="0.25">
      <c r="B13" s="139" t="s">
        <v>123</v>
      </c>
      <c r="C13" s="115">
        <v>0</v>
      </c>
      <c r="D13" s="116">
        <v>96.96</v>
      </c>
      <c r="E13" s="115">
        <v>0</v>
      </c>
      <c r="F13" s="116">
        <v>82.4</v>
      </c>
      <c r="G13" s="115">
        <v>0</v>
      </c>
      <c r="H13" s="116">
        <v>107.7</v>
      </c>
      <c r="I13" s="115">
        <v>0</v>
      </c>
      <c r="J13" s="116">
        <v>100.38</v>
      </c>
      <c r="K13" s="115">
        <v>0</v>
      </c>
      <c r="L13" s="116">
        <v>97.04</v>
      </c>
      <c r="M13" s="115">
        <v>0</v>
      </c>
      <c r="N13" s="116">
        <v>92.54</v>
      </c>
      <c r="O13" s="115">
        <v>0</v>
      </c>
      <c r="P13" s="116">
        <v>86.69</v>
      </c>
      <c r="Q13" s="115">
        <v>0</v>
      </c>
      <c r="R13" s="116">
        <v>95.32</v>
      </c>
      <c r="S13" s="115">
        <v>0</v>
      </c>
      <c r="T13" s="116">
        <v>94.72</v>
      </c>
      <c r="U13" s="115">
        <v>0</v>
      </c>
      <c r="V13" s="116">
        <v>92.15</v>
      </c>
      <c r="W13" s="115">
        <v>0</v>
      </c>
      <c r="X13" s="116">
        <v>92.22</v>
      </c>
      <c r="Y13" s="115"/>
      <c r="Z13" s="116"/>
      <c r="AA13" s="115"/>
      <c r="AB13" s="116"/>
      <c r="AC13" s="115"/>
      <c r="AD13" s="116"/>
      <c r="AE13" s="115"/>
      <c r="AF13" s="116"/>
      <c r="AG13" s="115"/>
      <c r="AH13" s="119"/>
      <c r="AI13" s="25"/>
      <c r="AJ13" s="116"/>
      <c r="AK13" s="115"/>
      <c r="AL13" s="116"/>
      <c r="AM13" s="115"/>
      <c r="AN13" s="116"/>
      <c r="AO13" s="115"/>
      <c r="AP13" s="116"/>
      <c r="AQ13" s="117"/>
      <c r="AR13" s="118"/>
      <c r="AS13" s="115"/>
      <c r="AT13" s="116"/>
      <c r="AU13" s="115"/>
      <c r="AV13" s="116"/>
      <c r="AW13" s="115"/>
      <c r="AX13" s="116"/>
      <c r="AY13" s="115"/>
      <c r="AZ13" s="116"/>
      <c r="BA13" s="115"/>
      <c r="BB13" s="116"/>
      <c r="BC13" s="115"/>
      <c r="BD13" s="116"/>
      <c r="BE13" s="115"/>
      <c r="BF13" s="116"/>
      <c r="BG13" s="115"/>
      <c r="BH13" s="116"/>
      <c r="BI13" s="115"/>
      <c r="BJ13" s="116"/>
    </row>
    <row r="14" spans="2:62" x14ac:dyDescent="0.25">
      <c r="B14" s="139" t="s">
        <v>132</v>
      </c>
      <c r="C14" s="120">
        <v>0</v>
      </c>
      <c r="D14" s="121">
        <v>104.7</v>
      </c>
      <c r="E14" s="120">
        <v>0</v>
      </c>
      <c r="F14" s="121">
        <v>100.19</v>
      </c>
      <c r="G14" s="120">
        <v>0</v>
      </c>
      <c r="H14" s="121">
        <v>99.25</v>
      </c>
      <c r="I14" s="120">
        <v>0</v>
      </c>
      <c r="J14" s="121">
        <v>99.84</v>
      </c>
      <c r="K14" s="120">
        <v>0</v>
      </c>
      <c r="L14" s="121">
        <v>90.17</v>
      </c>
      <c r="M14" s="120">
        <v>0</v>
      </c>
      <c r="N14" s="121">
        <v>95.26</v>
      </c>
      <c r="O14" s="120">
        <v>0</v>
      </c>
      <c r="P14" s="121">
        <v>91.92</v>
      </c>
      <c r="Q14" s="120">
        <v>0</v>
      </c>
      <c r="R14" s="121">
        <v>98.15</v>
      </c>
      <c r="S14" s="120">
        <v>0</v>
      </c>
      <c r="T14" s="121">
        <v>94.32</v>
      </c>
      <c r="U14" s="120">
        <v>0.01</v>
      </c>
      <c r="V14" s="121">
        <v>106.21</v>
      </c>
      <c r="W14" s="120">
        <v>0</v>
      </c>
      <c r="X14" s="121">
        <v>89.02</v>
      </c>
      <c r="Y14" s="120"/>
      <c r="Z14" s="121"/>
      <c r="AA14" s="120"/>
      <c r="AB14" s="121"/>
      <c r="AC14" s="120"/>
      <c r="AD14" s="121"/>
      <c r="AE14" s="120"/>
      <c r="AF14" s="121"/>
      <c r="AG14" s="120"/>
      <c r="AH14" s="124"/>
      <c r="AI14" s="25"/>
      <c r="AJ14" s="121"/>
      <c r="AK14" s="120"/>
      <c r="AL14" s="121"/>
      <c r="AM14" s="120"/>
      <c r="AN14" s="121"/>
      <c r="AO14" s="120"/>
      <c r="AP14" s="121"/>
      <c r="AQ14" s="122"/>
      <c r="AR14" s="123"/>
      <c r="AS14" s="120"/>
      <c r="AT14" s="121"/>
      <c r="AU14" s="120"/>
      <c r="AV14" s="121"/>
      <c r="AW14" s="120"/>
      <c r="AX14" s="121"/>
      <c r="AY14" s="120"/>
      <c r="AZ14" s="121"/>
      <c r="BA14" s="120"/>
      <c r="BB14" s="121"/>
      <c r="BC14" s="120"/>
      <c r="BD14" s="121"/>
      <c r="BE14" s="120"/>
      <c r="BF14" s="121"/>
      <c r="BG14" s="120"/>
      <c r="BH14" s="121"/>
      <c r="BI14" s="120"/>
      <c r="BJ14" s="121"/>
    </row>
    <row r="15" spans="2:62" x14ac:dyDescent="0.25">
      <c r="B15" s="139" t="s">
        <v>133</v>
      </c>
      <c r="C15" s="120">
        <v>0</v>
      </c>
      <c r="D15" s="121">
        <v>110.55</v>
      </c>
      <c r="E15" s="120">
        <v>0</v>
      </c>
      <c r="F15" s="121">
        <v>103.66</v>
      </c>
      <c r="G15" s="120">
        <v>0.01</v>
      </c>
      <c r="H15" s="121">
        <v>100.07</v>
      </c>
      <c r="I15" s="120">
        <v>0</v>
      </c>
      <c r="J15" s="121">
        <v>96.13</v>
      </c>
      <c r="K15" s="120">
        <v>0</v>
      </c>
      <c r="L15" s="121">
        <v>97.14</v>
      </c>
      <c r="M15" s="120">
        <v>0.01</v>
      </c>
      <c r="N15" s="121">
        <v>94.68</v>
      </c>
      <c r="O15" s="120">
        <v>0</v>
      </c>
      <c r="P15" s="121">
        <v>92.8</v>
      </c>
      <c r="Q15" s="120">
        <v>0</v>
      </c>
      <c r="R15" s="121">
        <v>105.47</v>
      </c>
      <c r="S15" s="120">
        <v>0</v>
      </c>
      <c r="T15" s="121">
        <v>104.36</v>
      </c>
      <c r="U15" s="120">
        <v>0</v>
      </c>
      <c r="V15" s="121">
        <v>102.02</v>
      </c>
      <c r="W15" s="120">
        <v>0</v>
      </c>
      <c r="X15" s="121">
        <v>94.89</v>
      </c>
      <c r="Y15" s="120"/>
      <c r="Z15" s="121"/>
      <c r="AA15" s="120"/>
      <c r="AB15" s="121"/>
      <c r="AC15" s="120"/>
      <c r="AD15" s="121"/>
      <c r="AE15" s="120"/>
      <c r="AF15" s="121"/>
      <c r="AG15" s="120"/>
      <c r="AH15" s="124"/>
      <c r="AI15" s="25"/>
      <c r="AJ15" s="121"/>
      <c r="AK15" s="120"/>
      <c r="AL15" s="121"/>
      <c r="AM15" s="120"/>
      <c r="AN15" s="121"/>
      <c r="AO15" s="120"/>
      <c r="AP15" s="121"/>
      <c r="AQ15" s="122"/>
      <c r="AR15" s="123"/>
      <c r="AS15" s="120"/>
      <c r="AT15" s="121"/>
      <c r="AU15" s="120"/>
      <c r="AV15" s="121"/>
      <c r="AW15" s="120"/>
      <c r="AX15" s="121"/>
      <c r="AY15" s="120"/>
      <c r="AZ15" s="121"/>
      <c r="BA15" s="120"/>
      <c r="BB15" s="121"/>
      <c r="BC15" s="120"/>
      <c r="BD15" s="121"/>
      <c r="BE15" s="120"/>
      <c r="BF15" s="121"/>
      <c r="BG15" s="120"/>
      <c r="BH15" s="121"/>
      <c r="BI15" s="120"/>
      <c r="BJ15" s="121"/>
    </row>
    <row r="16" spans="2:62" x14ac:dyDescent="0.25">
      <c r="B16" s="139" t="s">
        <v>134</v>
      </c>
      <c r="C16" s="120">
        <v>0</v>
      </c>
      <c r="D16" s="121">
        <v>99.82</v>
      </c>
      <c r="E16" s="120">
        <v>0.02</v>
      </c>
      <c r="F16" s="121">
        <v>93.3</v>
      </c>
      <c r="G16" s="120">
        <v>0</v>
      </c>
      <c r="H16" s="121">
        <v>98.47</v>
      </c>
      <c r="I16" s="120">
        <v>0</v>
      </c>
      <c r="J16" s="121">
        <v>92.7</v>
      </c>
      <c r="K16" s="120">
        <v>0</v>
      </c>
      <c r="L16" s="121">
        <v>96.78</v>
      </c>
      <c r="M16" s="120">
        <v>0</v>
      </c>
      <c r="N16" s="121">
        <v>79.56</v>
      </c>
      <c r="O16" s="120">
        <v>0</v>
      </c>
      <c r="P16" s="121">
        <v>83.94</v>
      </c>
      <c r="Q16" s="120">
        <v>0</v>
      </c>
      <c r="R16" s="121">
        <v>97.6</v>
      </c>
      <c r="S16" s="120">
        <v>0</v>
      </c>
      <c r="T16" s="121">
        <v>100.05</v>
      </c>
      <c r="U16" s="120">
        <v>0</v>
      </c>
      <c r="V16" s="121">
        <v>90.35</v>
      </c>
      <c r="W16" s="120">
        <v>0</v>
      </c>
      <c r="X16" s="121">
        <v>91.21</v>
      </c>
      <c r="Y16" s="120"/>
      <c r="Z16" s="121"/>
      <c r="AA16" s="120"/>
      <c r="AB16" s="121"/>
      <c r="AC16" s="120"/>
      <c r="AD16" s="121"/>
      <c r="AE16" s="120"/>
      <c r="AF16" s="121"/>
      <c r="AG16" s="120"/>
      <c r="AH16" s="124"/>
      <c r="AI16" s="25"/>
      <c r="AJ16" s="121"/>
      <c r="AK16" s="120"/>
      <c r="AL16" s="121"/>
      <c r="AM16" s="120"/>
      <c r="AN16" s="121"/>
      <c r="AO16" s="120"/>
      <c r="AP16" s="121"/>
      <c r="AQ16" s="122"/>
      <c r="AR16" s="123"/>
      <c r="AS16" s="120"/>
      <c r="AT16" s="121"/>
      <c r="AU16" s="120"/>
      <c r="AV16" s="121"/>
      <c r="AW16" s="120"/>
      <c r="AX16" s="121"/>
      <c r="AY16" s="120"/>
      <c r="AZ16" s="121"/>
      <c r="BA16" s="120"/>
      <c r="BB16" s="121"/>
      <c r="BC16" s="120"/>
      <c r="BD16" s="121"/>
      <c r="BE16" s="120"/>
      <c r="BF16" s="121"/>
      <c r="BG16" s="120"/>
      <c r="BH16" s="121"/>
      <c r="BI16" s="120"/>
      <c r="BJ16" s="121"/>
    </row>
    <row r="17" spans="2:62" ht="14.45" x14ac:dyDescent="0.3">
      <c r="B17" s="139" t="s">
        <v>135</v>
      </c>
      <c r="C17" s="120">
        <v>0.03</v>
      </c>
      <c r="D17" s="121">
        <v>109.83</v>
      </c>
      <c r="E17" s="120">
        <v>0</v>
      </c>
      <c r="F17" s="121">
        <v>85.76</v>
      </c>
      <c r="G17" s="120">
        <v>0</v>
      </c>
      <c r="H17" s="121">
        <v>105.19</v>
      </c>
      <c r="I17" s="120">
        <v>0</v>
      </c>
      <c r="J17" s="121">
        <v>100.35</v>
      </c>
      <c r="K17" s="120">
        <v>0</v>
      </c>
      <c r="L17" s="121">
        <v>90</v>
      </c>
      <c r="M17" s="120">
        <v>0</v>
      </c>
      <c r="N17" s="121">
        <v>85.54</v>
      </c>
      <c r="O17" s="120">
        <v>0</v>
      </c>
      <c r="P17" s="121">
        <v>73.489999999999995</v>
      </c>
      <c r="Q17" s="120">
        <v>0</v>
      </c>
      <c r="R17" s="121">
        <v>100.33</v>
      </c>
      <c r="S17" s="120">
        <v>0</v>
      </c>
      <c r="T17" s="121">
        <v>120.18</v>
      </c>
      <c r="U17" s="120">
        <v>0</v>
      </c>
      <c r="V17" s="121">
        <v>95.91</v>
      </c>
      <c r="W17" s="120">
        <v>0</v>
      </c>
      <c r="X17" s="121">
        <v>84.74</v>
      </c>
      <c r="Y17" s="120"/>
      <c r="Z17" s="121"/>
      <c r="AA17" s="120"/>
      <c r="AB17" s="121"/>
      <c r="AC17" s="120"/>
      <c r="AD17" s="121"/>
      <c r="AE17" s="120"/>
      <c r="AF17" s="121"/>
      <c r="AG17" s="120"/>
      <c r="AH17" s="124"/>
      <c r="AI17" s="25"/>
      <c r="AJ17" s="121"/>
      <c r="AK17" s="120"/>
      <c r="AL17" s="121"/>
      <c r="AM17" s="120"/>
      <c r="AN17" s="121"/>
      <c r="AO17" s="120"/>
      <c r="AP17" s="121"/>
      <c r="AQ17" s="122"/>
      <c r="AR17" s="123"/>
      <c r="AS17" s="120"/>
      <c r="AT17" s="121"/>
      <c r="AU17" s="120"/>
      <c r="AV17" s="121"/>
      <c r="AW17" s="120"/>
      <c r="AX17" s="121"/>
      <c r="AY17" s="120"/>
      <c r="AZ17" s="121"/>
      <c r="BA17" s="120"/>
      <c r="BB17" s="121"/>
      <c r="BC17" s="120"/>
      <c r="BD17" s="121"/>
      <c r="BE17" s="120"/>
      <c r="BF17" s="121"/>
      <c r="BG17" s="120"/>
      <c r="BH17" s="121"/>
      <c r="BI17" s="120"/>
      <c r="BJ17" s="121"/>
    </row>
    <row r="18" spans="2:62" ht="14.45" x14ac:dyDescent="0.3">
      <c r="B18" s="139" t="s">
        <v>136</v>
      </c>
      <c r="C18" s="120">
        <v>0.01</v>
      </c>
      <c r="D18" s="121">
        <v>96.76</v>
      </c>
      <c r="E18" s="120">
        <v>0</v>
      </c>
      <c r="F18" s="121">
        <v>110.9</v>
      </c>
      <c r="G18" s="120">
        <v>0</v>
      </c>
      <c r="H18" s="121">
        <v>110.18</v>
      </c>
      <c r="I18" s="120">
        <v>0</v>
      </c>
      <c r="J18" s="121">
        <v>102.08</v>
      </c>
      <c r="K18" s="120">
        <v>0</v>
      </c>
      <c r="L18" s="121">
        <v>88.95</v>
      </c>
      <c r="M18" s="120">
        <v>0</v>
      </c>
      <c r="N18" s="121">
        <v>117.26</v>
      </c>
      <c r="O18" s="120">
        <v>0</v>
      </c>
      <c r="P18" s="121">
        <v>103.66</v>
      </c>
      <c r="Q18" s="120">
        <v>0</v>
      </c>
      <c r="R18" s="121">
        <v>112.35</v>
      </c>
      <c r="S18" s="120">
        <v>0</v>
      </c>
      <c r="T18" s="121">
        <v>110.25</v>
      </c>
      <c r="U18" s="120">
        <v>0</v>
      </c>
      <c r="V18" s="121">
        <v>113.09</v>
      </c>
      <c r="W18" s="120">
        <v>0</v>
      </c>
      <c r="X18" s="121">
        <v>101.55</v>
      </c>
      <c r="Y18" s="120"/>
      <c r="Z18" s="121"/>
      <c r="AA18" s="120"/>
      <c r="AB18" s="121"/>
      <c r="AC18" s="120"/>
      <c r="AD18" s="121"/>
      <c r="AE18" s="120"/>
      <c r="AF18" s="121"/>
      <c r="AG18" s="120"/>
      <c r="AH18" s="124"/>
      <c r="AI18" s="25"/>
      <c r="AJ18" s="121"/>
      <c r="AK18" s="120"/>
      <c r="AL18" s="121"/>
      <c r="AM18" s="120"/>
      <c r="AN18" s="121"/>
      <c r="AO18" s="120"/>
      <c r="AP18" s="121"/>
      <c r="AQ18" s="122"/>
      <c r="AR18" s="123"/>
      <c r="AS18" s="120"/>
      <c r="AT18" s="121"/>
      <c r="AU18" s="120"/>
      <c r="AV18" s="121"/>
      <c r="AW18" s="120"/>
      <c r="AX18" s="121"/>
      <c r="AY18" s="120"/>
      <c r="AZ18" s="121"/>
      <c r="BA18" s="120"/>
      <c r="BB18" s="121"/>
      <c r="BC18" s="120"/>
      <c r="BD18" s="121"/>
      <c r="BE18" s="120"/>
      <c r="BF18" s="121"/>
      <c r="BG18" s="120"/>
      <c r="BH18" s="121"/>
      <c r="BI18" s="120"/>
      <c r="BJ18" s="121"/>
    </row>
    <row r="19" spans="2:62" ht="14.45" x14ac:dyDescent="0.3">
      <c r="B19" s="139" t="s">
        <v>137</v>
      </c>
      <c r="C19" s="120">
        <v>0</v>
      </c>
      <c r="D19" s="121">
        <v>111.92</v>
      </c>
      <c r="E19" s="120">
        <v>0</v>
      </c>
      <c r="F19" s="121">
        <v>101.46</v>
      </c>
      <c r="G19" s="120">
        <v>0</v>
      </c>
      <c r="H19" s="121">
        <v>107.74</v>
      </c>
      <c r="I19" s="120">
        <v>0.1</v>
      </c>
      <c r="J19" s="121">
        <v>87.31</v>
      </c>
      <c r="K19" s="120">
        <v>0</v>
      </c>
      <c r="L19" s="121">
        <v>90.96</v>
      </c>
      <c r="M19" s="120">
        <v>0</v>
      </c>
      <c r="N19" s="121">
        <v>102.4</v>
      </c>
      <c r="O19" s="120">
        <v>0.01</v>
      </c>
      <c r="P19" s="121">
        <v>92.09</v>
      </c>
      <c r="Q19" s="120">
        <v>0.01</v>
      </c>
      <c r="R19" s="121">
        <v>100.47</v>
      </c>
      <c r="S19" s="120">
        <v>0</v>
      </c>
      <c r="T19" s="121">
        <v>90.35</v>
      </c>
      <c r="U19" s="120">
        <v>0</v>
      </c>
      <c r="V19" s="121">
        <v>111.22</v>
      </c>
      <c r="W19" s="120">
        <v>0</v>
      </c>
      <c r="X19" s="121">
        <v>103.67</v>
      </c>
      <c r="Y19" s="120"/>
      <c r="Z19" s="121"/>
      <c r="AA19" s="120"/>
      <c r="AB19" s="121"/>
      <c r="AC19" s="120"/>
      <c r="AD19" s="121"/>
      <c r="AE19" s="120"/>
      <c r="AF19" s="121"/>
      <c r="AG19" s="120"/>
      <c r="AH19" s="124"/>
      <c r="AI19" s="25"/>
      <c r="AJ19" s="121"/>
      <c r="AK19" s="120"/>
      <c r="AL19" s="121"/>
      <c r="AM19" s="120"/>
      <c r="AN19" s="121"/>
      <c r="AO19" s="120"/>
      <c r="AP19" s="121"/>
      <c r="AQ19" s="122"/>
      <c r="AR19" s="123"/>
      <c r="AS19" s="120"/>
      <c r="AT19" s="121"/>
      <c r="AU19" s="120"/>
      <c r="AV19" s="121"/>
      <c r="AW19" s="120"/>
      <c r="AX19" s="121"/>
      <c r="AY19" s="120"/>
      <c r="AZ19" s="121"/>
      <c r="BA19" s="120"/>
      <c r="BB19" s="121"/>
      <c r="BC19" s="120"/>
      <c r="BD19" s="121"/>
      <c r="BE19" s="120"/>
      <c r="BF19" s="121"/>
      <c r="BG19" s="120"/>
      <c r="BH19" s="121"/>
      <c r="BI19" s="120"/>
      <c r="BJ19" s="121"/>
    </row>
    <row r="20" spans="2:62" ht="14.45" x14ac:dyDescent="0.3">
      <c r="B20" s="139" t="s">
        <v>124</v>
      </c>
      <c r="C20" s="27">
        <v>0</v>
      </c>
      <c r="D20" s="125">
        <v>100.9</v>
      </c>
      <c r="E20" s="27">
        <v>0.01</v>
      </c>
      <c r="F20" s="125">
        <v>94.72</v>
      </c>
      <c r="G20" s="27">
        <v>0</v>
      </c>
      <c r="H20" s="125">
        <v>100.31</v>
      </c>
      <c r="I20" s="27">
        <v>0</v>
      </c>
      <c r="J20" s="125">
        <v>97.03</v>
      </c>
      <c r="K20" s="27">
        <v>0</v>
      </c>
      <c r="L20" s="125">
        <v>83.92</v>
      </c>
      <c r="M20" s="27">
        <v>0</v>
      </c>
      <c r="N20" s="125">
        <v>82.05</v>
      </c>
      <c r="O20" s="27">
        <v>0</v>
      </c>
      <c r="P20" s="125">
        <v>93.7</v>
      </c>
      <c r="Q20" s="27">
        <v>0</v>
      </c>
      <c r="R20" s="125">
        <v>95.18</v>
      </c>
      <c r="S20" s="27">
        <v>0</v>
      </c>
      <c r="T20" s="125">
        <v>100.22</v>
      </c>
      <c r="U20" s="27">
        <v>0</v>
      </c>
      <c r="V20" s="125">
        <v>99.42</v>
      </c>
      <c r="W20" s="27">
        <v>0.01</v>
      </c>
      <c r="X20" s="125">
        <v>103.45</v>
      </c>
      <c r="Y20" s="27"/>
      <c r="Z20" s="125"/>
      <c r="AA20" s="27"/>
      <c r="AB20" s="125"/>
      <c r="AC20" s="27"/>
      <c r="AD20" s="125"/>
      <c r="AE20" s="27"/>
      <c r="AF20" s="125"/>
      <c r="AG20" s="27"/>
      <c r="AH20" s="30"/>
      <c r="AI20" s="25"/>
      <c r="AJ20" s="125"/>
      <c r="AK20" s="27"/>
      <c r="AL20" s="125"/>
      <c r="AM20" s="27"/>
      <c r="AN20" s="125"/>
      <c r="AO20" s="27"/>
      <c r="AP20" s="125"/>
      <c r="AQ20" s="122"/>
      <c r="AR20" s="126"/>
      <c r="AS20" s="27"/>
      <c r="AT20" s="125"/>
      <c r="AU20" s="27"/>
      <c r="AV20" s="125"/>
      <c r="AW20" s="27"/>
      <c r="AX20" s="125"/>
      <c r="AY20" s="27"/>
      <c r="AZ20" s="125"/>
      <c r="BA20" s="27"/>
      <c r="BB20" s="125"/>
      <c r="BC20" s="27"/>
      <c r="BD20" s="125"/>
      <c r="BE20" s="27"/>
      <c r="BF20" s="125"/>
      <c r="BG20" s="27"/>
      <c r="BH20" s="125"/>
      <c r="BI20" s="27"/>
      <c r="BJ20" s="125"/>
    </row>
    <row r="21" spans="2:62" ht="14.45" x14ac:dyDescent="0.3">
      <c r="B21" s="139" t="s">
        <v>125</v>
      </c>
      <c r="C21" s="27">
        <v>0</v>
      </c>
      <c r="D21" s="125">
        <v>83.83</v>
      </c>
      <c r="E21" s="27">
        <v>0</v>
      </c>
      <c r="F21" s="125">
        <v>83.91</v>
      </c>
      <c r="G21" s="27">
        <v>0</v>
      </c>
      <c r="H21" s="125">
        <v>80.13</v>
      </c>
      <c r="I21" s="27">
        <v>0</v>
      </c>
      <c r="J21" s="125">
        <v>88.26</v>
      </c>
      <c r="K21" s="27">
        <v>0</v>
      </c>
      <c r="L21" s="125">
        <v>84.73</v>
      </c>
      <c r="M21" s="27">
        <v>0</v>
      </c>
      <c r="N21" s="125">
        <v>85.9</v>
      </c>
      <c r="O21" s="27">
        <v>0</v>
      </c>
      <c r="P21" s="125">
        <v>76.83</v>
      </c>
      <c r="Q21" s="27">
        <v>0</v>
      </c>
      <c r="R21" s="125">
        <v>85.27</v>
      </c>
      <c r="S21" s="27">
        <v>0</v>
      </c>
      <c r="T21" s="125">
        <v>88.71</v>
      </c>
      <c r="U21" s="27">
        <v>0.08</v>
      </c>
      <c r="V21" s="125">
        <v>91.69</v>
      </c>
      <c r="W21" s="27">
        <v>0</v>
      </c>
      <c r="X21" s="125">
        <v>97.65</v>
      </c>
      <c r="Y21" s="27"/>
      <c r="Z21" s="125"/>
      <c r="AA21" s="27"/>
      <c r="AB21" s="125"/>
      <c r="AC21" s="27"/>
      <c r="AD21" s="125"/>
      <c r="AE21" s="27"/>
      <c r="AF21" s="125"/>
      <c r="AG21" s="27"/>
      <c r="AH21" s="30"/>
      <c r="AI21" s="25"/>
      <c r="AJ21" s="125"/>
      <c r="AK21" s="27"/>
      <c r="AL21" s="125"/>
      <c r="AM21" s="27"/>
      <c r="AN21" s="125"/>
      <c r="AO21" s="27"/>
      <c r="AP21" s="125"/>
      <c r="AQ21" s="122"/>
      <c r="AR21" s="126"/>
      <c r="AS21" s="27"/>
      <c r="AT21" s="125"/>
      <c r="AU21" s="27"/>
      <c r="AV21" s="125"/>
      <c r="AW21" s="27"/>
      <c r="AX21" s="125"/>
      <c r="AY21" s="27"/>
      <c r="AZ21" s="125"/>
      <c r="BA21" s="27"/>
      <c r="BB21" s="125"/>
      <c r="BC21" s="27"/>
      <c r="BD21" s="125"/>
      <c r="BE21" s="27"/>
      <c r="BF21" s="125"/>
      <c r="BG21" s="27"/>
      <c r="BH21" s="125"/>
      <c r="BI21" s="27"/>
      <c r="BJ21" s="125"/>
    </row>
    <row r="22" spans="2:62" ht="14.45" x14ac:dyDescent="0.3">
      <c r="B22" s="139" t="s">
        <v>126</v>
      </c>
      <c r="C22" s="27">
        <v>0</v>
      </c>
      <c r="D22" s="125">
        <v>91.16</v>
      </c>
      <c r="E22" s="27">
        <v>0</v>
      </c>
      <c r="F22" s="125">
        <v>100.01</v>
      </c>
      <c r="G22" s="27">
        <v>0</v>
      </c>
      <c r="H22" s="125">
        <v>93.7</v>
      </c>
      <c r="I22" s="27">
        <v>0</v>
      </c>
      <c r="J22" s="125">
        <v>87.95</v>
      </c>
      <c r="K22" s="27">
        <v>0</v>
      </c>
      <c r="L22" s="125">
        <v>85.77</v>
      </c>
      <c r="M22" s="27">
        <v>0</v>
      </c>
      <c r="N22" s="125">
        <v>84.76</v>
      </c>
      <c r="O22" s="27">
        <v>0</v>
      </c>
      <c r="P22" s="125">
        <v>81</v>
      </c>
      <c r="Q22" s="27">
        <v>0.01</v>
      </c>
      <c r="R22" s="125">
        <v>101.79</v>
      </c>
      <c r="S22" s="27">
        <v>0</v>
      </c>
      <c r="T22" s="125">
        <v>88.78</v>
      </c>
      <c r="U22" s="27">
        <v>0</v>
      </c>
      <c r="V22" s="125">
        <v>85.92</v>
      </c>
      <c r="W22" s="27">
        <v>0</v>
      </c>
      <c r="X22" s="125">
        <v>90.24</v>
      </c>
      <c r="Y22" s="27"/>
      <c r="Z22" s="125"/>
      <c r="AA22" s="27"/>
      <c r="AB22" s="125"/>
      <c r="AC22" s="27"/>
      <c r="AD22" s="125"/>
      <c r="AE22" s="27"/>
      <c r="AF22" s="125"/>
      <c r="AG22" s="27"/>
      <c r="AH22" s="30"/>
      <c r="AI22" s="25"/>
      <c r="AJ22" s="125"/>
      <c r="AK22" s="27"/>
      <c r="AL22" s="125"/>
      <c r="AM22" s="27"/>
      <c r="AN22" s="125"/>
      <c r="AO22" s="27"/>
      <c r="AP22" s="125"/>
      <c r="AQ22" s="122"/>
      <c r="AR22" s="126"/>
      <c r="AS22" s="27"/>
      <c r="AT22" s="125"/>
      <c r="AU22" s="27"/>
      <c r="AV22" s="125"/>
      <c r="AW22" s="27"/>
      <c r="AX22" s="125"/>
      <c r="AY22" s="27"/>
      <c r="AZ22" s="125"/>
      <c r="BA22" s="27"/>
      <c r="BB22" s="125"/>
      <c r="BC22" s="27"/>
      <c r="BD22" s="125"/>
      <c r="BE22" s="27"/>
      <c r="BF22" s="125"/>
      <c r="BG22" s="27"/>
      <c r="BH22" s="125"/>
      <c r="BI22" s="27"/>
      <c r="BJ22" s="125"/>
    </row>
    <row r="23" spans="2:62" ht="14.45" x14ac:dyDescent="0.3">
      <c r="B23" s="139" t="s">
        <v>127</v>
      </c>
      <c r="C23" s="27">
        <v>0</v>
      </c>
      <c r="D23" s="125">
        <v>103.34</v>
      </c>
      <c r="E23" s="27">
        <v>0</v>
      </c>
      <c r="F23" s="125">
        <v>95.14</v>
      </c>
      <c r="G23" s="27">
        <v>0.04</v>
      </c>
      <c r="H23" s="125">
        <v>98.41</v>
      </c>
      <c r="I23" s="27">
        <v>0</v>
      </c>
      <c r="J23" s="125">
        <v>109.75</v>
      </c>
      <c r="K23" s="27">
        <v>0</v>
      </c>
      <c r="L23" s="125">
        <v>97.07</v>
      </c>
      <c r="M23" s="27">
        <v>0</v>
      </c>
      <c r="N23" s="125">
        <v>92.36</v>
      </c>
      <c r="O23" s="27">
        <v>0</v>
      </c>
      <c r="P23" s="125">
        <v>96.9</v>
      </c>
      <c r="Q23" s="27">
        <v>0.22</v>
      </c>
      <c r="R23" s="125">
        <v>110.79</v>
      </c>
      <c r="S23" s="27">
        <v>0</v>
      </c>
      <c r="T23" s="125">
        <v>102.72</v>
      </c>
      <c r="U23" s="27">
        <v>0</v>
      </c>
      <c r="V23" s="125">
        <v>98.91</v>
      </c>
      <c r="W23" s="27">
        <v>0</v>
      </c>
      <c r="X23" s="125">
        <v>94.68</v>
      </c>
      <c r="Y23" s="27"/>
      <c r="Z23" s="125"/>
      <c r="AA23" s="27"/>
      <c r="AB23" s="125"/>
      <c r="AC23" s="27"/>
      <c r="AD23" s="125"/>
      <c r="AE23" s="27"/>
      <c r="AF23" s="125"/>
      <c r="AG23" s="27"/>
      <c r="AH23" s="30"/>
      <c r="AI23" s="25"/>
      <c r="AJ23" s="125"/>
      <c r="AK23" s="27"/>
      <c r="AL23" s="125"/>
      <c r="AM23" s="27"/>
      <c r="AN23" s="125"/>
      <c r="AO23" s="27"/>
      <c r="AP23" s="125"/>
      <c r="AQ23" s="122"/>
      <c r="AR23" s="126"/>
      <c r="AS23" s="27"/>
      <c r="AT23" s="125"/>
      <c r="AU23" s="27"/>
      <c r="AV23" s="125"/>
      <c r="AW23" s="27"/>
      <c r="AX23" s="125"/>
      <c r="AY23" s="27"/>
      <c r="AZ23" s="125"/>
      <c r="BA23" s="27"/>
      <c r="BB23" s="125"/>
      <c r="BC23" s="27"/>
      <c r="BD23" s="125"/>
      <c r="BE23" s="27"/>
      <c r="BF23" s="125"/>
      <c r="BG23" s="27"/>
      <c r="BH23" s="125"/>
      <c r="BI23" s="27"/>
      <c r="BJ23" s="125"/>
    </row>
    <row r="24" spans="2:62" ht="14.45" x14ac:dyDescent="0.3">
      <c r="B24" s="139" t="s">
        <v>128</v>
      </c>
      <c r="C24" s="27">
        <v>0</v>
      </c>
      <c r="D24" s="125">
        <v>97.35</v>
      </c>
      <c r="E24" s="27">
        <v>0</v>
      </c>
      <c r="F24" s="125">
        <v>94.36</v>
      </c>
      <c r="G24" s="27">
        <v>0</v>
      </c>
      <c r="H24" s="125">
        <v>87.03</v>
      </c>
      <c r="I24" s="27">
        <v>0</v>
      </c>
      <c r="J24" s="125">
        <v>87.45</v>
      </c>
      <c r="K24" s="27">
        <v>0</v>
      </c>
      <c r="L24" s="125">
        <v>78.290000000000006</v>
      </c>
      <c r="M24" s="27">
        <v>0</v>
      </c>
      <c r="N24" s="125">
        <v>82.16</v>
      </c>
      <c r="O24" s="27">
        <v>0.01</v>
      </c>
      <c r="P24" s="125">
        <v>81.599999999999994</v>
      </c>
      <c r="Q24" s="27">
        <v>0</v>
      </c>
      <c r="R24" s="125">
        <v>87.25</v>
      </c>
      <c r="S24" s="27">
        <v>0</v>
      </c>
      <c r="T24" s="125">
        <v>86.96</v>
      </c>
      <c r="U24" s="27">
        <v>0</v>
      </c>
      <c r="V24" s="125">
        <v>91.79</v>
      </c>
      <c r="W24" s="27">
        <v>0</v>
      </c>
      <c r="X24" s="125">
        <v>90.08</v>
      </c>
      <c r="Y24" s="27"/>
      <c r="Z24" s="125"/>
      <c r="AA24" s="27"/>
      <c r="AB24" s="125"/>
      <c r="AC24" s="27"/>
      <c r="AD24" s="125"/>
      <c r="AE24" s="27"/>
      <c r="AF24" s="125"/>
      <c r="AG24" s="27"/>
      <c r="AH24" s="30"/>
      <c r="AI24" s="25"/>
      <c r="AJ24" s="125"/>
      <c r="AK24" s="27"/>
      <c r="AL24" s="125"/>
      <c r="AM24" s="27"/>
      <c r="AN24" s="125"/>
      <c r="AO24" s="27"/>
      <c r="AP24" s="125"/>
      <c r="AQ24" s="122"/>
      <c r="AR24" s="126"/>
      <c r="AS24" s="27"/>
      <c r="AT24" s="125"/>
      <c r="AU24" s="27"/>
      <c r="AV24" s="125"/>
      <c r="AW24" s="27"/>
      <c r="AX24" s="125"/>
      <c r="AY24" s="27"/>
      <c r="AZ24" s="125"/>
      <c r="BA24" s="27"/>
      <c r="BB24" s="125"/>
      <c r="BC24" s="27"/>
      <c r="BD24" s="125"/>
      <c r="BE24" s="27"/>
      <c r="BF24" s="125"/>
      <c r="BG24" s="27"/>
      <c r="BH24" s="125"/>
      <c r="BI24" s="27"/>
      <c r="BJ24" s="125"/>
    </row>
    <row r="25" spans="2:62" ht="14.45" x14ac:dyDescent="0.3">
      <c r="B25" s="139" t="s">
        <v>129</v>
      </c>
      <c r="C25" s="27">
        <v>0</v>
      </c>
      <c r="D25" s="125">
        <v>100.94</v>
      </c>
      <c r="E25" s="27">
        <v>0.01</v>
      </c>
      <c r="F25" s="125">
        <v>96.18</v>
      </c>
      <c r="G25" s="27">
        <v>0</v>
      </c>
      <c r="H25" s="125">
        <v>96.23</v>
      </c>
      <c r="I25" s="27">
        <v>0</v>
      </c>
      <c r="J25" s="125">
        <v>87.37</v>
      </c>
      <c r="K25" s="27">
        <v>0</v>
      </c>
      <c r="L25" s="125">
        <v>81.81</v>
      </c>
      <c r="M25" s="27">
        <v>0</v>
      </c>
      <c r="N25" s="125">
        <v>85.34</v>
      </c>
      <c r="O25" s="27">
        <v>0</v>
      </c>
      <c r="P25" s="125">
        <v>83.01</v>
      </c>
      <c r="Q25" s="27">
        <v>0</v>
      </c>
      <c r="R25" s="125">
        <v>90.39</v>
      </c>
      <c r="S25" s="27">
        <v>0</v>
      </c>
      <c r="T25" s="125">
        <v>93.2</v>
      </c>
      <c r="U25" s="27">
        <v>0</v>
      </c>
      <c r="V25" s="125">
        <v>93.69</v>
      </c>
      <c r="W25" s="27">
        <v>0.03</v>
      </c>
      <c r="X25" s="125">
        <v>85.24</v>
      </c>
      <c r="Y25" s="27"/>
      <c r="Z25" s="125"/>
      <c r="AA25" s="27"/>
      <c r="AB25" s="125"/>
      <c r="AC25" s="27"/>
      <c r="AD25" s="125"/>
      <c r="AE25" s="27"/>
      <c r="AF25" s="125"/>
      <c r="AG25" s="27"/>
      <c r="AH25" s="30"/>
      <c r="AI25" s="25"/>
      <c r="AJ25" s="125"/>
      <c r="AK25" s="27"/>
      <c r="AL25" s="125"/>
      <c r="AM25" s="27"/>
      <c r="AN25" s="125"/>
      <c r="AO25" s="27"/>
      <c r="AP25" s="125"/>
      <c r="AQ25" s="122"/>
      <c r="AR25" s="126"/>
      <c r="AS25" s="27"/>
      <c r="AT25" s="125"/>
      <c r="AU25" s="27"/>
      <c r="AV25" s="125"/>
      <c r="AW25" s="27"/>
      <c r="AX25" s="125"/>
      <c r="AY25" s="27"/>
      <c r="AZ25" s="125"/>
      <c r="BA25" s="27"/>
      <c r="BB25" s="125"/>
      <c r="BC25" s="27"/>
      <c r="BD25" s="125"/>
      <c r="BE25" s="27"/>
      <c r="BF25" s="125"/>
      <c r="BG25" s="27"/>
      <c r="BH25" s="125"/>
      <c r="BI25" s="27"/>
      <c r="BJ25" s="125"/>
    </row>
    <row r="26" spans="2:62" ht="14.45" x14ac:dyDescent="0.3">
      <c r="B26" s="139" t="s">
        <v>130</v>
      </c>
      <c r="C26" s="27">
        <v>0.01</v>
      </c>
      <c r="D26" s="125">
        <v>95.87</v>
      </c>
      <c r="E26" s="27">
        <v>0</v>
      </c>
      <c r="F26" s="125">
        <v>88.41</v>
      </c>
      <c r="G26" s="27">
        <v>0</v>
      </c>
      <c r="H26" s="125">
        <v>95.64</v>
      </c>
      <c r="I26" s="27">
        <v>0</v>
      </c>
      <c r="J26" s="125">
        <v>92.23</v>
      </c>
      <c r="K26" s="27">
        <v>0</v>
      </c>
      <c r="L26" s="125">
        <v>86.59</v>
      </c>
      <c r="M26" s="27">
        <v>0</v>
      </c>
      <c r="N26" s="125">
        <v>76.94</v>
      </c>
      <c r="O26" s="27">
        <v>0</v>
      </c>
      <c r="P26" s="125">
        <v>78.5</v>
      </c>
      <c r="Q26" s="27">
        <v>0</v>
      </c>
      <c r="R26" s="125">
        <v>111.99</v>
      </c>
      <c r="S26" s="27">
        <v>0</v>
      </c>
      <c r="T26" s="125">
        <v>104.98</v>
      </c>
      <c r="U26" s="27">
        <v>0</v>
      </c>
      <c r="V26" s="125">
        <v>91.19</v>
      </c>
      <c r="W26" s="27">
        <v>0</v>
      </c>
      <c r="X26" s="125">
        <v>94.77</v>
      </c>
      <c r="Y26" s="27"/>
      <c r="Z26" s="125"/>
      <c r="AA26" s="27"/>
      <c r="AB26" s="125"/>
      <c r="AC26" s="27"/>
      <c r="AD26" s="125"/>
      <c r="AE26" s="27"/>
      <c r="AF26" s="125"/>
      <c r="AG26" s="27"/>
      <c r="AH26" s="30"/>
      <c r="AI26" s="25"/>
      <c r="AJ26" s="125"/>
      <c r="AK26" s="27"/>
      <c r="AL26" s="125"/>
      <c r="AM26" s="27"/>
      <c r="AN26" s="125"/>
      <c r="AO26" s="27"/>
      <c r="AP26" s="125"/>
      <c r="AQ26" s="122"/>
      <c r="AR26" s="126"/>
      <c r="AS26" s="27"/>
      <c r="AT26" s="125"/>
      <c r="AU26" s="27"/>
      <c r="AV26" s="125"/>
      <c r="AW26" s="27"/>
      <c r="AX26" s="125"/>
      <c r="AY26" s="27"/>
      <c r="AZ26" s="125"/>
      <c r="BA26" s="27"/>
      <c r="BB26" s="125"/>
      <c r="BC26" s="27"/>
      <c r="BD26" s="125"/>
      <c r="BE26" s="27"/>
      <c r="BF26" s="125"/>
      <c r="BG26" s="27"/>
      <c r="BH26" s="125"/>
      <c r="BI26" s="27"/>
      <c r="BJ26" s="125"/>
    </row>
    <row r="27" spans="2:62" thickBot="1" x14ac:dyDescent="0.35">
      <c r="B27" s="139" t="s">
        <v>131</v>
      </c>
      <c r="C27" s="27">
        <v>0</v>
      </c>
      <c r="D27" s="125">
        <v>99.34</v>
      </c>
      <c r="E27" s="27">
        <v>0</v>
      </c>
      <c r="F27" s="125">
        <v>91.71</v>
      </c>
      <c r="G27" s="27">
        <v>0</v>
      </c>
      <c r="H27" s="125">
        <v>100.96</v>
      </c>
      <c r="I27" s="27">
        <v>0</v>
      </c>
      <c r="J27" s="125">
        <v>89.71</v>
      </c>
      <c r="K27" s="27">
        <v>0</v>
      </c>
      <c r="L27" s="125">
        <v>89.63</v>
      </c>
      <c r="M27" s="27">
        <v>0</v>
      </c>
      <c r="N27" s="125">
        <v>91.74</v>
      </c>
      <c r="O27" s="27">
        <v>0</v>
      </c>
      <c r="P27" s="125">
        <v>88.11</v>
      </c>
      <c r="Q27" s="27">
        <v>0</v>
      </c>
      <c r="R27" s="125">
        <v>95.74</v>
      </c>
      <c r="S27" s="27">
        <v>0</v>
      </c>
      <c r="T27" s="125">
        <v>101.37</v>
      </c>
      <c r="U27" s="27">
        <v>0</v>
      </c>
      <c r="V27" s="125">
        <v>95.82</v>
      </c>
      <c r="W27" s="27">
        <v>0</v>
      </c>
      <c r="X27" s="125">
        <v>102.59</v>
      </c>
      <c r="Y27" s="27"/>
      <c r="Z27" s="125"/>
      <c r="AA27" s="27"/>
      <c r="AB27" s="125"/>
      <c r="AC27" s="27"/>
      <c r="AD27" s="125"/>
      <c r="AE27" s="27"/>
      <c r="AF27" s="125"/>
      <c r="AG27" s="27"/>
      <c r="AH27" s="30"/>
      <c r="AI27" s="25"/>
      <c r="AJ27" s="125"/>
      <c r="AK27" s="27"/>
      <c r="AL27" s="125"/>
      <c r="AM27" s="27"/>
      <c r="AN27" s="125"/>
      <c r="AO27" s="27"/>
      <c r="AP27" s="125"/>
      <c r="AQ27" s="122"/>
      <c r="AR27" s="126"/>
      <c r="AS27" s="27"/>
      <c r="AT27" s="125"/>
      <c r="AU27" s="27"/>
      <c r="AV27" s="125"/>
      <c r="AW27" s="27"/>
      <c r="AX27" s="125"/>
      <c r="AY27" s="27"/>
      <c r="AZ27" s="125"/>
      <c r="BA27" s="27"/>
      <c r="BB27" s="125"/>
      <c r="BC27" s="27"/>
      <c r="BD27" s="125"/>
      <c r="BE27" s="27"/>
      <c r="BF27" s="125"/>
      <c r="BG27" s="27"/>
      <c r="BH27" s="125"/>
      <c r="BI27" s="27"/>
      <c r="BJ27" s="125"/>
    </row>
    <row r="28" spans="2:62" ht="24" thickBot="1" x14ac:dyDescent="0.3">
      <c r="B28" s="36" t="s">
        <v>117</v>
      </c>
      <c r="C28" s="222">
        <v>99.18</v>
      </c>
      <c r="D28" s="219"/>
      <c r="E28" s="222">
        <v>94.97</v>
      </c>
      <c r="F28" s="219"/>
      <c r="G28" s="222">
        <v>97.62</v>
      </c>
      <c r="H28" s="219"/>
      <c r="I28" s="222">
        <v>94.41</v>
      </c>
      <c r="J28" s="219"/>
      <c r="K28" s="222">
        <v>89.47</v>
      </c>
      <c r="L28" s="219"/>
      <c r="M28" s="222">
        <v>88.26</v>
      </c>
      <c r="N28" s="219"/>
      <c r="O28" s="222">
        <v>86.3</v>
      </c>
      <c r="P28" s="219"/>
      <c r="Q28" s="222">
        <v>99.22</v>
      </c>
      <c r="R28" s="219"/>
      <c r="S28" s="222">
        <v>97.29</v>
      </c>
      <c r="T28" s="219"/>
      <c r="U28" s="218">
        <v>96.69</v>
      </c>
      <c r="V28" s="219"/>
      <c r="W28" s="218">
        <v>93.79</v>
      </c>
      <c r="X28" s="219"/>
      <c r="Y28" s="218"/>
      <c r="Z28" s="219"/>
      <c r="AA28" s="218"/>
      <c r="AB28" s="219"/>
      <c r="AC28" s="218"/>
      <c r="AD28" s="219"/>
      <c r="AE28" s="218"/>
      <c r="AF28" s="219"/>
      <c r="AG28" s="218"/>
      <c r="AH28" s="219"/>
      <c r="AI28" s="218"/>
      <c r="AJ28" s="219"/>
      <c r="AK28" s="218"/>
      <c r="AL28" s="219"/>
      <c r="AM28" s="218"/>
      <c r="AN28" s="219"/>
      <c r="AO28" s="218"/>
      <c r="AP28" s="219"/>
      <c r="AQ28" s="218"/>
      <c r="AR28" s="219"/>
      <c r="AS28" s="218"/>
      <c r="AT28" s="219"/>
      <c r="AU28" s="218"/>
      <c r="AV28" s="219"/>
      <c r="AW28" s="218"/>
      <c r="AX28" s="219"/>
      <c r="AY28" s="218"/>
      <c r="AZ28" s="219"/>
      <c r="BA28" s="218"/>
      <c r="BB28" s="219"/>
      <c r="BC28" s="218"/>
      <c r="BD28" s="219"/>
      <c r="BE28" s="218"/>
      <c r="BF28" s="219"/>
      <c r="BG28" s="218"/>
      <c r="BH28" s="219"/>
      <c r="BI28" s="218"/>
      <c r="BJ28" s="219"/>
    </row>
    <row r="29" spans="2:62" ht="25.5" thickBot="1" x14ac:dyDescent="0.3">
      <c r="B29" s="152" t="s">
        <v>163</v>
      </c>
      <c r="C29" s="216">
        <v>0</v>
      </c>
      <c r="D29" s="217"/>
      <c r="E29" s="216">
        <v>0</v>
      </c>
      <c r="F29" s="217"/>
      <c r="G29" s="216">
        <v>0</v>
      </c>
      <c r="H29" s="217"/>
      <c r="I29" s="216">
        <v>0.01</v>
      </c>
      <c r="J29" s="217"/>
      <c r="K29" s="216">
        <v>0</v>
      </c>
      <c r="L29" s="217"/>
      <c r="M29" s="216">
        <v>0</v>
      </c>
      <c r="N29" s="217"/>
      <c r="O29" s="216">
        <v>0</v>
      </c>
      <c r="P29" s="217"/>
      <c r="Q29" s="216">
        <v>0.02</v>
      </c>
      <c r="R29" s="217"/>
      <c r="S29" s="216">
        <v>0</v>
      </c>
      <c r="T29" s="217"/>
      <c r="U29" s="216">
        <v>0</v>
      </c>
      <c r="V29" s="217"/>
      <c r="W29" s="216">
        <v>0</v>
      </c>
      <c r="X29" s="217"/>
      <c r="Y29" s="216"/>
      <c r="Z29" s="217"/>
      <c r="AA29" s="216"/>
      <c r="AB29" s="217"/>
      <c r="AC29" s="216"/>
      <c r="AD29" s="217"/>
      <c r="AE29" s="216"/>
      <c r="AF29" s="217"/>
      <c r="AG29" s="216"/>
      <c r="AH29" s="217"/>
      <c r="AI29" s="216"/>
      <c r="AJ29" s="217"/>
      <c r="AK29" s="216"/>
      <c r="AL29" s="217"/>
      <c r="AM29" s="216"/>
      <c r="AN29" s="217"/>
      <c r="AO29" s="216"/>
      <c r="AP29" s="217"/>
      <c r="AQ29" s="216"/>
      <c r="AR29" s="217"/>
      <c r="AS29" s="216"/>
      <c r="AT29" s="217"/>
      <c r="AU29" s="216"/>
      <c r="AV29" s="217"/>
      <c r="AW29" s="216"/>
      <c r="AX29" s="217"/>
      <c r="AY29" s="216"/>
      <c r="AZ29" s="217"/>
      <c r="BA29" s="216"/>
      <c r="BB29" s="217"/>
      <c r="BC29" s="216"/>
      <c r="BD29" s="217"/>
      <c r="BE29" s="216"/>
      <c r="BF29" s="217"/>
      <c r="BG29" s="216"/>
      <c r="BH29" s="217"/>
      <c r="BI29" s="216"/>
      <c r="BJ29" s="217"/>
    </row>
    <row r="30" spans="2:62" thickBot="1" x14ac:dyDescent="0.35"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</row>
    <row r="31" spans="2:62" ht="15.75" thickBot="1" x14ac:dyDescent="0.3">
      <c r="B31" s="229"/>
      <c r="C31" s="223">
        <v>41365</v>
      </c>
      <c r="D31" s="224"/>
      <c r="E31" s="223">
        <v>41366</v>
      </c>
      <c r="F31" s="224"/>
      <c r="G31" s="223">
        <v>41367</v>
      </c>
      <c r="H31" s="224"/>
      <c r="I31" s="223">
        <v>41368</v>
      </c>
      <c r="J31" s="224"/>
      <c r="K31" s="223">
        <v>41369</v>
      </c>
      <c r="L31" s="224"/>
      <c r="M31" s="223">
        <v>41370</v>
      </c>
      <c r="N31" s="224"/>
      <c r="O31" s="223">
        <v>41371</v>
      </c>
      <c r="P31" s="224"/>
      <c r="Q31" s="223">
        <v>41372</v>
      </c>
      <c r="R31" s="224"/>
      <c r="S31" s="223">
        <v>41373</v>
      </c>
      <c r="T31" s="224"/>
      <c r="U31" s="223">
        <v>41374</v>
      </c>
      <c r="V31" s="224"/>
      <c r="W31" s="223">
        <v>41375</v>
      </c>
      <c r="X31" s="224"/>
      <c r="Y31" s="223">
        <v>41376</v>
      </c>
      <c r="Z31" s="224"/>
      <c r="AA31" s="223">
        <v>41377</v>
      </c>
      <c r="AB31" s="224"/>
      <c r="AC31" s="223">
        <v>41378</v>
      </c>
      <c r="AD31" s="224"/>
      <c r="AE31" s="223">
        <v>41379</v>
      </c>
      <c r="AF31" s="224"/>
      <c r="AG31" s="223">
        <v>41380</v>
      </c>
      <c r="AH31" s="224"/>
      <c r="AI31" s="223">
        <v>41381</v>
      </c>
      <c r="AJ31" s="224"/>
      <c r="AK31" s="223">
        <v>41382</v>
      </c>
      <c r="AL31" s="224"/>
      <c r="AM31" s="223">
        <v>41383</v>
      </c>
      <c r="AN31" s="224"/>
      <c r="AO31" s="223">
        <v>41384</v>
      </c>
      <c r="AP31" s="224"/>
      <c r="AQ31" s="223">
        <v>41385</v>
      </c>
      <c r="AR31" s="224"/>
      <c r="AS31" s="223">
        <v>41386</v>
      </c>
      <c r="AT31" s="224"/>
      <c r="AU31" s="223">
        <v>41387</v>
      </c>
      <c r="AV31" s="224"/>
      <c r="AW31" s="223">
        <v>41388</v>
      </c>
      <c r="AX31" s="224"/>
      <c r="AY31" s="223">
        <v>41389</v>
      </c>
      <c r="AZ31" s="224"/>
      <c r="BA31" s="223">
        <v>41390</v>
      </c>
      <c r="BB31" s="224"/>
      <c r="BC31" s="223">
        <v>41391</v>
      </c>
      <c r="BD31" s="224"/>
      <c r="BE31" s="223">
        <v>41392</v>
      </c>
      <c r="BF31" s="224"/>
      <c r="BG31" s="223">
        <v>41393</v>
      </c>
      <c r="BH31" s="224"/>
      <c r="BI31" s="223">
        <v>41394</v>
      </c>
      <c r="BJ31" s="224"/>
    </row>
    <row r="32" spans="2:62" ht="15.75" thickBot="1" x14ac:dyDescent="0.3">
      <c r="B32" s="230"/>
      <c r="C32" s="93" t="s">
        <v>115</v>
      </c>
      <c r="D32" s="94" t="s">
        <v>116</v>
      </c>
      <c r="E32" s="93" t="s">
        <v>115</v>
      </c>
      <c r="F32" s="94" t="s">
        <v>116</v>
      </c>
      <c r="G32" s="93" t="s">
        <v>115</v>
      </c>
      <c r="H32" s="94" t="s">
        <v>116</v>
      </c>
      <c r="I32" s="93" t="s">
        <v>115</v>
      </c>
      <c r="J32" s="94" t="s">
        <v>116</v>
      </c>
      <c r="K32" s="93" t="s">
        <v>115</v>
      </c>
      <c r="L32" s="94" t="s">
        <v>116</v>
      </c>
      <c r="M32" s="93" t="s">
        <v>115</v>
      </c>
      <c r="N32" s="94" t="s">
        <v>116</v>
      </c>
      <c r="O32" s="93" t="s">
        <v>115</v>
      </c>
      <c r="P32" s="94" t="s">
        <v>116</v>
      </c>
      <c r="Q32" s="93" t="s">
        <v>115</v>
      </c>
      <c r="R32" s="94" t="s">
        <v>116</v>
      </c>
      <c r="S32" s="93" t="s">
        <v>115</v>
      </c>
      <c r="T32" s="94" t="s">
        <v>116</v>
      </c>
      <c r="U32" s="93" t="s">
        <v>115</v>
      </c>
      <c r="V32" s="94" t="s">
        <v>116</v>
      </c>
      <c r="W32" s="93" t="s">
        <v>115</v>
      </c>
      <c r="X32" s="94" t="s">
        <v>116</v>
      </c>
      <c r="Y32" s="93" t="s">
        <v>115</v>
      </c>
      <c r="Z32" s="94" t="s">
        <v>116</v>
      </c>
      <c r="AA32" s="93" t="s">
        <v>115</v>
      </c>
      <c r="AB32" s="94" t="s">
        <v>116</v>
      </c>
      <c r="AC32" s="93" t="s">
        <v>115</v>
      </c>
      <c r="AD32" s="97" t="s">
        <v>116</v>
      </c>
      <c r="AE32" s="93" t="s">
        <v>115</v>
      </c>
      <c r="AF32" s="94" t="s">
        <v>116</v>
      </c>
      <c r="AG32" s="98" t="s">
        <v>115</v>
      </c>
      <c r="AH32" s="97" t="s">
        <v>116</v>
      </c>
      <c r="AI32" s="93" t="s">
        <v>115</v>
      </c>
      <c r="AJ32" s="94" t="s">
        <v>116</v>
      </c>
      <c r="AK32" s="93" t="s">
        <v>115</v>
      </c>
      <c r="AL32" s="94" t="s">
        <v>116</v>
      </c>
      <c r="AM32" s="93" t="s">
        <v>115</v>
      </c>
      <c r="AN32" s="94" t="s">
        <v>116</v>
      </c>
      <c r="AO32" s="98" t="s">
        <v>115</v>
      </c>
      <c r="AP32" s="97" t="s">
        <v>116</v>
      </c>
      <c r="AQ32" s="93" t="s">
        <v>115</v>
      </c>
      <c r="AR32" s="94" t="s">
        <v>116</v>
      </c>
      <c r="AS32" s="93" t="s">
        <v>115</v>
      </c>
      <c r="AT32" s="94" t="s">
        <v>116</v>
      </c>
      <c r="AU32" s="98" t="s">
        <v>115</v>
      </c>
      <c r="AV32" s="97" t="s">
        <v>116</v>
      </c>
      <c r="AW32" s="93" t="s">
        <v>115</v>
      </c>
      <c r="AX32" s="94" t="s">
        <v>116</v>
      </c>
      <c r="AY32" s="98" t="s">
        <v>115</v>
      </c>
      <c r="AZ32" s="94" t="s">
        <v>116</v>
      </c>
      <c r="BA32" s="93" t="s">
        <v>115</v>
      </c>
      <c r="BB32" s="97" t="s">
        <v>116</v>
      </c>
      <c r="BC32" s="93" t="s">
        <v>115</v>
      </c>
      <c r="BD32" s="94" t="s">
        <v>116</v>
      </c>
      <c r="BE32" s="98" t="s">
        <v>115</v>
      </c>
      <c r="BF32" s="97" t="s">
        <v>116</v>
      </c>
      <c r="BG32" s="98" t="s">
        <v>115</v>
      </c>
      <c r="BH32" s="97" t="s">
        <v>116</v>
      </c>
      <c r="BI32" s="98" t="s">
        <v>115</v>
      </c>
      <c r="BJ32" s="97" t="s">
        <v>116</v>
      </c>
    </row>
    <row r="33" spans="2:62" thickBot="1" x14ac:dyDescent="0.35">
      <c r="B33" s="129" t="s">
        <v>138</v>
      </c>
      <c r="C33" s="26">
        <v>0</v>
      </c>
      <c r="D33" s="26">
        <v>98.27</v>
      </c>
      <c r="E33" s="26">
        <v>0</v>
      </c>
      <c r="F33" s="26">
        <v>93.15</v>
      </c>
      <c r="G33" s="18">
        <v>0</v>
      </c>
      <c r="H33" s="18">
        <v>96.42</v>
      </c>
      <c r="I33" s="18">
        <v>0</v>
      </c>
      <c r="J33" s="18">
        <v>87.25</v>
      </c>
      <c r="K33" s="18">
        <v>0</v>
      </c>
      <c r="L33" s="18">
        <v>83.12</v>
      </c>
      <c r="M33" s="18">
        <v>0</v>
      </c>
      <c r="N33" s="18">
        <v>83.7</v>
      </c>
      <c r="O33" s="18">
        <v>0</v>
      </c>
      <c r="P33" s="18">
        <v>82.35</v>
      </c>
      <c r="Q33" s="11">
        <v>0</v>
      </c>
      <c r="R33" s="108">
        <v>89.8</v>
      </c>
      <c r="S33" s="18">
        <v>0.01</v>
      </c>
      <c r="T33" s="18">
        <v>89.25</v>
      </c>
      <c r="U33" s="29">
        <v>0</v>
      </c>
      <c r="V33" s="30">
        <v>85.02</v>
      </c>
      <c r="W33" s="130">
        <v>0</v>
      </c>
      <c r="X33" s="131">
        <v>90.5</v>
      </c>
      <c r="Y33" s="29"/>
      <c r="Z33" s="30"/>
      <c r="AA33" s="132"/>
      <c r="AB33" s="108"/>
      <c r="AC33" s="10"/>
      <c r="AD33" s="22"/>
      <c r="AE33" s="107"/>
      <c r="AF33" s="108"/>
      <c r="AG33" s="10"/>
      <c r="AH33" s="22"/>
      <c r="AI33" s="109"/>
      <c r="AJ33" s="110"/>
      <c r="AK33" s="109"/>
      <c r="AL33" s="110"/>
      <c r="AM33" s="136"/>
      <c r="AN33" s="110"/>
      <c r="AO33" s="21"/>
      <c r="AP33" s="22"/>
      <c r="AQ33" s="172"/>
      <c r="AR33" s="173"/>
      <c r="AS33" s="136"/>
      <c r="AT33" s="169"/>
      <c r="AU33" s="21"/>
      <c r="AV33" s="22"/>
      <c r="AW33" s="109"/>
      <c r="AX33" s="110"/>
      <c r="AY33" s="10"/>
      <c r="AZ33" s="22"/>
      <c r="BA33" s="107"/>
      <c r="BB33" s="108"/>
      <c r="BC33" s="167"/>
      <c r="BD33" s="168"/>
      <c r="BE33" s="21"/>
      <c r="BF33" s="168"/>
      <c r="BG33" s="21"/>
      <c r="BH33" s="168"/>
      <c r="BI33" s="21"/>
      <c r="BJ33" s="168"/>
    </row>
    <row r="34" spans="2:62" thickBot="1" x14ac:dyDescent="0.35">
      <c r="B34" s="129" t="s">
        <v>139</v>
      </c>
      <c r="C34" s="26">
        <v>0</v>
      </c>
      <c r="D34" s="26">
        <v>89.49</v>
      </c>
      <c r="E34" s="26">
        <v>0</v>
      </c>
      <c r="F34" s="26">
        <v>93.89</v>
      </c>
      <c r="G34" s="18">
        <v>0.02</v>
      </c>
      <c r="H34" s="18">
        <v>90.97</v>
      </c>
      <c r="I34" s="18">
        <v>0</v>
      </c>
      <c r="J34" s="18">
        <v>90.15</v>
      </c>
      <c r="K34" s="18">
        <v>0</v>
      </c>
      <c r="L34" s="18">
        <v>87.24</v>
      </c>
      <c r="M34" s="18">
        <v>0</v>
      </c>
      <c r="N34" s="18">
        <v>91.14</v>
      </c>
      <c r="O34" s="18">
        <v>0</v>
      </c>
      <c r="P34" s="18">
        <v>100.43</v>
      </c>
      <c r="Q34" s="10">
        <v>0.04</v>
      </c>
      <c r="R34" s="110">
        <v>97.14</v>
      </c>
      <c r="S34" s="18">
        <v>0.04</v>
      </c>
      <c r="T34" s="18">
        <v>93.85</v>
      </c>
      <c r="U34" s="29">
        <v>0</v>
      </c>
      <c r="V34" s="30">
        <v>95.86</v>
      </c>
      <c r="W34" s="134">
        <v>0</v>
      </c>
      <c r="X34" s="135">
        <v>87.92</v>
      </c>
      <c r="Y34" s="29"/>
      <c r="Z34" s="30"/>
      <c r="AA34" s="136"/>
      <c r="AB34" s="110"/>
      <c r="AC34" s="10"/>
      <c r="AD34" s="22"/>
      <c r="AE34" s="109"/>
      <c r="AF34" s="110"/>
      <c r="AG34" s="10"/>
      <c r="AH34" s="22"/>
      <c r="AI34" s="109"/>
      <c r="AJ34" s="110"/>
      <c r="AK34" s="109"/>
      <c r="AL34" s="110"/>
      <c r="AM34" s="136"/>
      <c r="AN34" s="110"/>
      <c r="AO34" s="21"/>
      <c r="AP34" s="22"/>
      <c r="AQ34" s="172"/>
      <c r="AR34" s="173"/>
      <c r="AS34" s="136"/>
      <c r="AT34" s="169"/>
      <c r="AU34" s="21"/>
      <c r="AV34" s="22"/>
      <c r="AW34" s="109"/>
      <c r="AX34" s="110"/>
      <c r="AY34" s="10"/>
      <c r="AZ34" s="22"/>
      <c r="BA34" s="109"/>
      <c r="BB34" s="110"/>
      <c r="BC34" s="136"/>
      <c r="BD34" s="169"/>
      <c r="BE34" s="21"/>
      <c r="BF34" s="169"/>
      <c r="BG34" s="21"/>
      <c r="BH34" s="169"/>
      <c r="BI34" s="21"/>
      <c r="BJ34" s="169"/>
    </row>
    <row r="35" spans="2:62" thickBot="1" x14ac:dyDescent="0.35">
      <c r="B35" s="129" t="s">
        <v>140</v>
      </c>
      <c r="C35" s="26">
        <v>0</v>
      </c>
      <c r="D35" s="26">
        <v>86.81</v>
      </c>
      <c r="E35" s="26">
        <v>0</v>
      </c>
      <c r="F35" s="26">
        <v>87.04</v>
      </c>
      <c r="G35" s="18">
        <v>0.01</v>
      </c>
      <c r="H35" s="18">
        <v>83.72</v>
      </c>
      <c r="I35" s="18">
        <v>0</v>
      </c>
      <c r="J35" s="18">
        <v>82.76</v>
      </c>
      <c r="K35" s="18">
        <v>0</v>
      </c>
      <c r="L35" s="18">
        <v>81.760000000000005</v>
      </c>
      <c r="M35" s="18">
        <v>0</v>
      </c>
      <c r="N35" s="18">
        <v>91.73</v>
      </c>
      <c r="O35" s="18">
        <v>0</v>
      </c>
      <c r="P35" s="18">
        <v>91.98</v>
      </c>
      <c r="Q35" s="10">
        <v>0</v>
      </c>
      <c r="R35" s="110">
        <v>82.68</v>
      </c>
      <c r="S35" s="18">
        <v>0</v>
      </c>
      <c r="T35" s="18">
        <v>86.24</v>
      </c>
      <c r="U35" s="29">
        <v>0</v>
      </c>
      <c r="V35" s="30">
        <v>87.27</v>
      </c>
      <c r="W35" s="134">
        <v>0</v>
      </c>
      <c r="X35" s="135">
        <v>89.67</v>
      </c>
      <c r="Y35" s="29"/>
      <c r="Z35" s="30"/>
      <c r="AA35" s="136"/>
      <c r="AB35" s="110"/>
      <c r="AC35" s="10"/>
      <c r="AD35" s="22"/>
      <c r="AE35" s="109"/>
      <c r="AF35" s="110"/>
      <c r="AG35" s="10"/>
      <c r="AH35" s="22"/>
      <c r="AI35" s="109"/>
      <c r="AJ35" s="110"/>
      <c r="AK35" s="109"/>
      <c r="AL35" s="110"/>
      <c r="AM35" s="136"/>
      <c r="AN35" s="110"/>
      <c r="AO35" s="21"/>
      <c r="AP35" s="22"/>
      <c r="AQ35" s="172"/>
      <c r="AR35" s="173"/>
      <c r="AS35" s="136"/>
      <c r="AT35" s="169"/>
      <c r="AU35" s="21"/>
      <c r="AV35" s="22"/>
      <c r="AW35" s="109"/>
      <c r="AX35" s="110"/>
      <c r="AY35" s="10"/>
      <c r="AZ35" s="22"/>
      <c r="BA35" s="109"/>
      <c r="BB35" s="110"/>
      <c r="BC35" s="136"/>
      <c r="BD35" s="169"/>
      <c r="BE35" s="21"/>
      <c r="BF35" s="169"/>
      <c r="BG35" s="21"/>
      <c r="BH35" s="169"/>
      <c r="BI35" s="21"/>
      <c r="BJ35" s="169"/>
    </row>
    <row r="36" spans="2:62" thickBot="1" x14ac:dyDescent="0.35">
      <c r="B36" s="129" t="s">
        <v>141</v>
      </c>
      <c r="C36" s="26">
        <v>0</v>
      </c>
      <c r="D36" s="26">
        <v>96.68</v>
      </c>
      <c r="E36" s="26">
        <v>0</v>
      </c>
      <c r="F36" s="26">
        <v>95.6</v>
      </c>
      <c r="G36" s="18">
        <v>0</v>
      </c>
      <c r="H36" s="18">
        <v>93.6</v>
      </c>
      <c r="I36" s="18">
        <v>0</v>
      </c>
      <c r="J36" s="18">
        <v>92.68</v>
      </c>
      <c r="K36" s="18">
        <v>0</v>
      </c>
      <c r="L36" s="18">
        <v>89.11</v>
      </c>
      <c r="M36" s="18">
        <v>0</v>
      </c>
      <c r="N36" s="18">
        <v>84.13</v>
      </c>
      <c r="O36" s="18">
        <v>0</v>
      </c>
      <c r="P36" s="18">
        <v>87.39</v>
      </c>
      <c r="Q36" s="10">
        <v>0</v>
      </c>
      <c r="R36" s="110">
        <v>94.89</v>
      </c>
      <c r="S36" s="18">
        <v>0</v>
      </c>
      <c r="T36" s="18">
        <v>88.24</v>
      </c>
      <c r="U36" s="29">
        <v>0</v>
      </c>
      <c r="V36" s="30">
        <v>89.91</v>
      </c>
      <c r="W36" s="134">
        <v>0</v>
      </c>
      <c r="X36" s="135">
        <v>89.64</v>
      </c>
      <c r="Y36" s="29"/>
      <c r="Z36" s="30"/>
      <c r="AA36" s="136"/>
      <c r="AB36" s="110"/>
      <c r="AC36" s="10"/>
      <c r="AD36" s="22"/>
      <c r="AE36" s="109"/>
      <c r="AF36" s="110"/>
      <c r="AG36" s="10"/>
      <c r="AH36" s="22"/>
      <c r="AI36" s="109"/>
      <c r="AJ36" s="110"/>
      <c r="AK36" s="109"/>
      <c r="AL36" s="110"/>
      <c r="AM36" s="136"/>
      <c r="AN36" s="110"/>
      <c r="AO36" s="21"/>
      <c r="AP36" s="22"/>
      <c r="AQ36" s="172"/>
      <c r="AR36" s="173"/>
      <c r="AS36" s="136"/>
      <c r="AT36" s="169"/>
      <c r="AU36" s="21"/>
      <c r="AV36" s="22"/>
      <c r="AW36" s="109"/>
      <c r="AX36" s="110"/>
      <c r="AY36" s="10"/>
      <c r="AZ36" s="22"/>
      <c r="BA36" s="109"/>
      <c r="BB36" s="110"/>
      <c r="BC36" s="136"/>
      <c r="BD36" s="169"/>
      <c r="BE36" s="21"/>
      <c r="BF36" s="169"/>
      <c r="BG36" s="21"/>
      <c r="BH36" s="169"/>
      <c r="BI36" s="21"/>
      <c r="BJ36" s="169"/>
    </row>
    <row r="37" spans="2:62" thickBot="1" x14ac:dyDescent="0.35">
      <c r="B37" s="129" t="s">
        <v>142</v>
      </c>
      <c r="C37" s="26">
        <v>0</v>
      </c>
      <c r="D37" s="26">
        <v>87.17</v>
      </c>
      <c r="E37" s="26">
        <v>7.0000000000000007E-2</v>
      </c>
      <c r="F37" s="26">
        <v>86.01</v>
      </c>
      <c r="G37" s="18">
        <v>0</v>
      </c>
      <c r="H37" s="18">
        <v>87.2</v>
      </c>
      <c r="I37" s="18">
        <v>0</v>
      </c>
      <c r="J37" s="18">
        <v>92.23</v>
      </c>
      <c r="K37" s="18">
        <v>0</v>
      </c>
      <c r="L37" s="18">
        <v>89.2</v>
      </c>
      <c r="M37" s="18">
        <v>0</v>
      </c>
      <c r="N37" s="18">
        <v>89.87</v>
      </c>
      <c r="O37" s="18">
        <v>0</v>
      </c>
      <c r="P37" s="18">
        <v>84.85</v>
      </c>
      <c r="Q37" s="10">
        <v>0</v>
      </c>
      <c r="R37" s="110">
        <v>85.27</v>
      </c>
      <c r="S37" s="18">
        <v>0</v>
      </c>
      <c r="T37" s="18">
        <v>97.48</v>
      </c>
      <c r="U37" s="29">
        <v>0</v>
      </c>
      <c r="V37" s="30">
        <v>89.94</v>
      </c>
      <c r="W37" s="134">
        <v>0</v>
      </c>
      <c r="X37" s="135">
        <v>91.06</v>
      </c>
      <c r="Y37" s="29"/>
      <c r="Z37" s="30"/>
      <c r="AA37" s="136"/>
      <c r="AB37" s="110"/>
      <c r="AC37" s="10"/>
      <c r="AD37" s="22"/>
      <c r="AE37" s="109"/>
      <c r="AF37" s="110"/>
      <c r="AG37" s="10"/>
      <c r="AH37" s="22"/>
      <c r="AI37" s="109"/>
      <c r="AJ37" s="110"/>
      <c r="AK37" s="109"/>
      <c r="AL37" s="110"/>
      <c r="AM37" s="136"/>
      <c r="AN37" s="110"/>
      <c r="AO37" s="21"/>
      <c r="AP37" s="22"/>
      <c r="AQ37" s="172"/>
      <c r="AR37" s="173"/>
      <c r="AS37" s="136"/>
      <c r="AT37" s="169"/>
      <c r="AU37" s="21"/>
      <c r="AV37" s="22"/>
      <c r="AW37" s="109"/>
      <c r="AX37" s="110"/>
      <c r="AY37" s="10"/>
      <c r="AZ37" s="22"/>
      <c r="BA37" s="109"/>
      <c r="BB37" s="110"/>
      <c r="BC37" s="136"/>
      <c r="BD37" s="169"/>
      <c r="BE37" s="21"/>
      <c r="BF37" s="169"/>
      <c r="BG37" s="21"/>
      <c r="BH37" s="169"/>
      <c r="BI37" s="21"/>
      <c r="BJ37" s="169"/>
    </row>
    <row r="38" spans="2:62" thickBot="1" x14ac:dyDescent="0.35">
      <c r="B38" s="129" t="s">
        <v>143</v>
      </c>
      <c r="C38" s="26">
        <v>0</v>
      </c>
      <c r="D38" s="26">
        <v>95.53</v>
      </c>
      <c r="E38" s="26">
        <v>0</v>
      </c>
      <c r="F38" s="26">
        <v>88.51</v>
      </c>
      <c r="G38" s="18">
        <v>0.02</v>
      </c>
      <c r="H38" s="18">
        <v>94.9</v>
      </c>
      <c r="I38" s="18">
        <v>0</v>
      </c>
      <c r="J38" s="18">
        <v>92.86</v>
      </c>
      <c r="K38" s="18">
        <v>0</v>
      </c>
      <c r="L38" s="18">
        <v>84.78</v>
      </c>
      <c r="M38" s="18">
        <v>0</v>
      </c>
      <c r="N38" s="18">
        <v>76.930000000000007</v>
      </c>
      <c r="O38" s="18">
        <v>0.02</v>
      </c>
      <c r="P38" s="18">
        <v>77.010000000000005</v>
      </c>
      <c r="Q38" s="10">
        <v>0</v>
      </c>
      <c r="R38" s="110">
        <v>86.63</v>
      </c>
      <c r="S38" s="18">
        <v>0</v>
      </c>
      <c r="T38" s="18">
        <v>88.33</v>
      </c>
      <c r="U38" s="29">
        <v>0</v>
      </c>
      <c r="V38" s="30">
        <v>85.48</v>
      </c>
      <c r="W38" s="134">
        <v>0.03</v>
      </c>
      <c r="X38" s="135">
        <v>85.31</v>
      </c>
      <c r="Y38" s="29"/>
      <c r="Z38" s="30"/>
      <c r="AA38" s="136"/>
      <c r="AB38" s="110"/>
      <c r="AC38" s="10"/>
      <c r="AD38" s="22"/>
      <c r="AE38" s="109"/>
      <c r="AF38" s="110"/>
      <c r="AG38" s="10"/>
      <c r="AH38" s="22"/>
      <c r="AI38" s="109"/>
      <c r="AJ38" s="110"/>
      <c r="AK38" s="109"/>
      <c r="AL38" s="110"/>
      <c r="AM38" s="136"/>
      <c r="AN38" s="110"/>
      <c r="AO38" s="21"/>
      <c r="AP38" s="22"/>
      <c r="AQ38" s="172"/>
      <c r="AR38" s="173"/>
      <c r="AS38" s="136"/>
      <c r="AT38" s="169"/>
      <c r="AU38" s="21"/>
      <c r="AV38" s="22"/>
      <c r="AW38" s="109"/>
      <c r="AX38" s="110"/>
      <c r="AY38" s="10"/>
      <c r="AZ38" s="22"/>
      <c r="BA38" s="109"/>
      <c r="BB38" s="110"/>
      <c r="BC38" s="136"/>
      <c r="BD38" s="169"/>
      <c r="BE38" s="21"/>
      <c r="BF38" s="169"/>
      <c r="BG38" s="21"/>
      <c r="BH38" s="169"/>
      <c r="BI38" s="21"/>
      <c r="BJ38" s="169"/>
    </row>
    <row r="39" spans="2:62" thickBot="1" x14ac:dyDescent="0.35">
      <c r="B39" s="129" t="s">
        <v>144</v>
      </c>
      <c r="C39" s="26">
        <v>0</v>
      </c>
      <c r="D39" s="26">
        <v>86.06</v>
      </c>
      <c r="E39" s="26">
        <v>0</v>
      </c>
      <c r="F39" s="26">
        <v>94.17</v>
      </c>
      <c r="G39" s="18">
        <v>0</v>
      </c>
      <c r="H39" s="18">
        <v>93.26</v>
      </c>
      <c r="I39" s="18">
        <v>0</v>
      </c>
      <c r="J39" s="18">
        <v>88.63</v>
      </c>
      <c r="K39" s="18">
        <v>0</v>
      </c>
      <c r="L39" s="18">
        <v>88.09</v>
      </c>
      <c r="M39" s="18">
        <v>0</v>
      </c>
      <c r="N39" s="18">
        <v>79.63</v>
      </c>
      <c r="O39" s="18">
        <v>0</v>
      </c>
      <c r="P39" s="18">
        <v>90.42</v>
      </c>
      <c r="Q39" s="10">
        <v>0</v>
      </c>
      <c r="R39" s="110">
        <v>82.16</v>
      </c>
      <c r="S39" s="18">
        <v>0</v>
      </c>
      <c r="T39" s="18">
        <v>91</v>
      </c>
      <c r="U39" s="29">
        <v>0</v>
      </c>
      <c r="V39" s="30">
        <v>88.38</v>
      </c>
      <c r="W39" s="134">
        <v>0</v>
      </c>
      <c r="X39" s="135">
        <v>91.72</v>
      </c>
      <c r="Y39" s="29"/>
      <c r="Z39" s="30"/>
      <c r="AA39" s="136"/>
      <c r="AB39" s="110"/>
      <c r="AC39" s="10"/>
      <c r="AD39" s="22"/>
      <c r="AE39" s="109"/>
      <c r="AF39" s="110"/>
      <c r="AG39" s="10"/>
      <c r="AH39" s="22"/>
      <c r="AI39" s="109"/>
      <c r="AJ39" s="110"/>
      <c r="AK39" s="109"/>
      <c r="AL39" s="110"/>
      <c r="AM39" s="136"/>
      <c r="AN39" s="110"/>
      <c r="AO39" s="21"/>
      <c r="AP39" s="22"/>
      <c r="AQ39" s="172"/>
      <c r="AR39" s="173"/>
      <c r="AS39" s="136"/>
      <c r="AT39" s="169"/>
      <c r="AU39" s="21"/>
      <c r="AV39" s="22"/>
      <c r="AW39" s="109"/>
      <c r="AX39" s="110"/>
      <c r="AY39" s="10"/>
      <c r="AZ39" s="22"/>
      <c r="BA39" s="109"/>
      <c r="BB39" s="110"/>
      <c r="BC39" s="136"/>
      <c r="BD39" s="169"/>
      <c r="BE39" s="21"/>
      <c r="BF39" s="169"/>
      <c r="BG39" s="21"/>
      <c r="BH39" s="169"/>
      <c r="BI39" s="21"/>
      <c r="BJ39" s="169"/>
    </row>
    <row r="40" spans="2:62" thickBot="1" x14ac:dyDescent="0.35">
      <c r="B40" s="129" t="s">
        <v>145</v>
      </c>
      <c r="C40" s="26">
        <v>0</v>
      </c>
      <c r="D40" s="26">
        <v>86.24</v>
      </c>
      <c r="E40" s="26">
        <v>0</v>
      </c>
      <c r="F40" s="26">
        <v>89.71</v>
      </c>
      <c r="G40" s="18">
        <v>0</v>
      </c>
      <c r="H40" s="18">
        <v>91.86</v>
      </c>
      <c r="I40" s="18">
        <v>0</v>
      </c>
      <c r="J40" s="18">
        <v>88.66</v>
      </c>
      <c r="K40" s="18">
        <v>0</v>
      </c>
      <c r="L40" s="18">
        <v>85.8</v>
      </c>
      <c r="M40" s="18">
        <v>0</v>
      </c>
      <c r="N40" s="18">
        <v>90.61</v>
      </c>
      <c r="O40" s="18">
        <v>0</v>
      </c>
      <c r="P40" s="18">
        <v>80.38</v>
      </c>
      <c r="Q40" s="10">
        <v>0</v>
      </c>
      <c r="R40" s="110">
        <v>88.14</v>
      </c>
      <c r="S40" s="18">
        <v>0</v>
      </c>
      <c r="T40" s="18">
        <v>89.52</v>
      </c>
      <c r="U40" s="29">
        <v>0</v>
      </c>
      <c r="V40" s="30">
        <v>89.16</v>
      </c>
      <c r="W40" s="134">
        <v>0</v>
      </c>
      <c r="X40" s="135">
        <v>90.27</v>
      </c>
      <c r="Y40" s="29"/>
      <c r="Z40" s="30"/>
      <c r="AA40" s="136"/>
      <c r="AB40" s="110"/>
      <c r="AC40" s="10"/>
      <c r="AD40" s="22"/>
      <c r="AE40" s="109"/>
      <c r="AF40" s="110"/>
      <c r="AG40" s="10"/>
      <c r="AH40" s="22"/>
      <c r="AI40" s="109"/>
      <c r="AJ40" s="110"/>
      <c r="AK40" s="109"/>
      <c r="AL40" s="110"/>
      <c r="AM40" s="136"/>
      <c r="AN40" s="110"/>
      <c r="AO40" s="21"/>
      <c r="AP40" s="22"/>
      <c r="AQ40" s="172"/>
      <c r="AR40" s="173"/>
      <c r="AS40" s="170"/>
      <c r="AT40" s="171"/>
      <c r="AU40" s="21"/>
      <c r="AV40" s="22"/>
      <c r="AW40" s="109"/>
      <c r="AX40" s="110"/>
      <c r="AY40" s="10"/>
      <c r="AZ40" s="22"/>
      <c r="BA40" s="109"/>
      <c r="BB40" s="110"/>
      <c r="BC40" s="136"/>
      <c r="BD40" s="169"/>
      <c r="BE40" s="21"/>
      <c r="BF40" s="169"/>
      <c r="BG40" s="21"/>
      <c r="BH40" s="169"/>
      <c r="BI40" s="21"/>
      <c r="BJ40" s="169"/>
    </row>
    <row r="41" spans="2:62" ht="24" thickBot="1" x14ac:dyDescent="0.3">
      <c r="B41" s="36" t="s">
        <v>118</v>
      </c>
      <c r="C41" s="227">
        <v>90.14</v>
      </c>
      <c r="D41" s="228"/>
      <c r="E41" s="227">
        <v>91.12</v>
      </c>
      <c r="F41" s="228"/>
      <c r="G41" s="222">
        <v>91.78</v>
      </c>
      <c r="H41" s="219"/>
      <c r="I41" s="222">
        <v>88.61</v>
      </c>
      <c r="J41" s="219"/>
      <c r="K41" s="222">
        <v>86.24</v>
      </c>
      <c r="L41" s="219"/>
      <c r="M41" s="222">
        <v>86.38</v>
      </c>
      <c r="N41" s="219"/>
      <c r="O41" s="222">
        <v>85.55</v>
      </c>
      <c r="P41" s="219"/>
      <c r="Q41" s="222">
        <v>88.16</v>
      </c>
      <c r="R41" s="219"/>
      <c r="S41" s="222">
        <v>90.53</v>
      </c>
      <c r="T41" s="219"/>
      <c r="U41" s="218">
        <v>89.19</v>
      </c>
      <c r="V41" s="219"/>
      <c r="W41" s="218">
        <v>89.44</v>
      </c>
      <c r="X41" s="219"/>
      <c r="Y41" s="218"/>
      <c r="Z41" s="219"/>
      <c r="AA41" s="218"/>
      <c r="AB41" s="219"/>
      <c r="AC41" s="218"/>
      <c r="AD41" s="219"/>
      <c r="AE41" s="218"/>
      <c r="AF41" s="219"/>
      <c r="AG41" s="218"/>
      <c r="AH41" s="221"/>
      <c r="AI41" s="218"/>
      <c r="AJ41" s="219"/>
      <c r="AK41" s="218"/>
      <c r="AL41" s="219"/>
      <c r="AM41" s="218"/>
      <c r="AN41" s="219"/>
      <c r="AO41" s="220"/>
      <c r="AP41" s="221"/>
      <c r="AQ41" s="218"/>
      <c r="AR41" s="219"/>
      <c r="AS41" s="225"/>
      <c r="AT41" s="226"/>
      <c r="AU41" s="218"/>
      <c r="AV41" s="221"/>
      <c r="AW41" s="218"/>
      <c r="AX41" s="219"/>
      <c r="AY41" s="220"/>
      <c r="AZ41" s="221"/>
      <c r="BA41" s="218"/>
      <c r="BB41" s="219"/>
      <c r="BC41" s="218"/>
      <c r="BD41" s="219"/>
      <c r="BE41" s="220"/>
      <c r="BF41" s="221"/>
      <c r="BG41" s="220"/>
      <c r="BH41" s="221"/>
      <c r="BI41" s="220"/>
      <c r="BJ41" s="221"/>
    </row>
    <row r="42" spans="2:62" ht="25.5" thickBot="1" x14ac:dyDescent="0.3">
      <c r="B42" s="152" t="s">
        <v>164</v>
      </c>
      <c r="C42" s="216">
        <v>0</v>
      </c>
      <c r="D42" s="217"/>
      <c r="E42" s="216">
        <v>0.01</v>
      </c>
      <c r="F42" s="217"/>
      <c r="G42" s="216">
        <v>0.01</v>
      </c>
      <c r="H42" s="217"/>
      <c r="I42" s="216">
        <v>0</v>
      </c>
      <c r="J42" s="217"/>
      <c r="K42" s="216">
        <v>0</v>
      </c>
      <c r="L42" s="217"/>
      <c r="M42" s="216">
        <v>0</v>
      </c>
      <c r="N42" s="217"/>
      <c r="O42" s="216">
        <v>0</v>
      </c>
      <c r="P42" s="217"/>
      <c r="Q42" s="216">
        <v>0</v>
      </c>
      <c r="R42" s="217"/>
      <c r="S42" s="216">
        <v>0.01</v>
      </c>
      <c r="T42" s="217"/>
      <c r="U42" s="216">
        <v>0</v>
      </c>
      <c r="V42" s="217"/>
      <c r="W42" s="216">
        <v>0</v>
      </c>
      <c r="X42" s="217"/>
      <c r="Y42" s="216"/>
      <c r="Z42" s="217"/>
      <c r="AA42" s="216"/>
      <c r="AB42" s="217"/>
      <c r="AC42" s="216"/>
      <c r="AD42" s="217"/>
      <c r="AE42" s="216"/>
      <c r="AF42" s="217"/>
      <c r="AG42" s="216"/>
      <c r="AH42" s="217"/>
      <c r="AI42" s="216"/>
      <c r="AJ42" s="217"/>
      <c r="AK42" s="216"/>
      <c r="AL42" s="217"/>
      <c r="AM42" s="216"/>
      <c r="AN42" s="217"/>
      <c r="AO42" s="216"/>
      <c r="AP42" s="217"/>
      <c r="AQ42" s="216"/>
      <c r="AR42" s="217"/>
      <c r="AS42" s="216"/>
      <c r="AT42" s="217"/>
      <c r="AU42" s="216"/>
      <c r="AV42" s="217"/>
      <c r="AW42" s="216"/>
      <c r="AX42" s="217"/>
      <c r="AY42" s="216"/>
      <c r="AZ42" s="217"/>
      <c r="BA42" s="216"/>
      <c r="BB42" s="217"/>
      <c r="BC42" s="216"/>
      <c r="BD42" s="217"/>
      <c r="BE42" s="216"/>
      <c r="BF42" s="217"/>
      <c r="BG42" s="216"/>
      <c r="BH42" s="217"/>
      <c r="BI42" s="216"/>
      <c r="BJ42" s="217"/>
    </row>
  </sheetData>
  <customSheetViews>
    <customSheetView guid="{7B054907-FB75-4285-A3CA-6368EDFAACC4}" scale="80" state="hidden">
      <selection activeCell="W43" sqref="W43"/>
      <pageMargins left="0.7" right="0.7" top="0.75" bottom="0.75" header="0.3" footer="0.3"/>
    </customSheetView>
  </customSheetViews>
  <mergeCells count="273">
    <mergeCell ref="BG29:BH29"/>
    <mergeCell ref="BI29:BJ29"/>
    <mergeCell ref="BG31:BH31"/>
    <mergeCell ref="BI31:BJ31"/>
    <mergeCell ref="BG41:BH41"/>
    <mergeCell ref="BI41:BJ41"/>
    <mergeCell ref="BG42:BH42"/>
    <mergeCell ref="BI42:BJ42"/>
    <mergeCell ref="BG2:BH2"/>
    <mergeCell ref="BI2:BJ2"/>
    <mergeCell ref="BG8:BH8"/>
    <mergeCell ref="BI8:BJ8"/>
    <mergeCell ref="BG9:BH9"/>
    <mergeCell ref="BI9:BJ9"/>
    <mergeCell ref="BG11:BH11"/>
    <mergeCell ref="BI11:BJ11"/>
    <mergeCell ref="BG28:BH28"/>
    <mergeCell ref="BI28:BJ28"/>
    <mergeCell ref="B2:B3"/>
    <mergeCell ref="C2:D2"/>
    <mergeCell ref="E2:F2"/>
    <mergeCell ref="G2:H2"/>
    <mergeCell ref="I2:J2"/>
    <mergeCell ref="K2:L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C8:D8"/>
    <mergeCell ref="E8:F8"/>
    <mergeCell ref="G8:H8"/>
    <mergeCell ref="I8:J8"/>
    <mergeCell ref="K8:L8"/>
    <mergeCell ref="M8:N8"/>
    <mergeCell ref="O8:P8"/>
    <mergeCell ref="AW2:AX2"/>
    <mergeCell ref="AY2:AZ2"/>
    <mergeCell ref="Y2:Z2"/>
    <mergeCell ref="AA2:AB2"/>
    <mergeCell ref="AC2:AD2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BA2:BB2"/>
    <mergeCell ref="BC2:BD2"/>
    <mergeCell ref="BE2:BF2"/>
    <mergeCell ref="AK2:AL2"/>
    <mergeCell ref="AM2:AN2"/>
    <mergeCell ref="AO2:AP2"/>
    <mergeCell ref="AQ2:AR2"/>
    <mergeCell ref="AS2:AT2"/>
    <mergeCell ref="AU2:AV2"/>
    <mergeCell ref="BA8:BB8"/>
    <mergeCell ref="BC8:BD8"/>
    <mergeCell ref="BE8:BF8"/>
    <mergeCell ref="Q8:R8"/>
    <mergeCell ref="S8:T8"/>
    <mergeCell ref="U8:V8"/>
    <mergeCell ref="W8:X8"/>
    <mergeCell ref="Y8:Z8"/>
    <mergeCell ref="AA8:AB8"/>
    <mergeCell ref="B11:B12"/>
    <mergeCell ref="C11:D11"/>
    <mergeCell ref="E11:F11"/>
    <mergeCell ref="G11:H11"/>
    <mergeCell ref="I11:J11"/>
    <mergeCell ref="K11:L11"/>
    <mergeCell ref="M11:N11"/>
    <mergeCell ref="O11:P11"/>
    <mergeCell ref="AW9:AX9"/>
    <mergeCell ref="Y9:Z9"/>
    <mergeCell ref="AA9:AB9"/>
    <mergeCell ref="AO11:AP11"/>
    <mergeCell ref="AQ11:AR11"/>
    <mergeCell ref="AS11:AT11"/>
    <mergeCell ref="AU11:AV11"/>
    <mergeCell ref="AW11:AX11"/>
    <mergeCell ref="C9:D9"/>
    <mergeCell ref="E9:F9"/>
    <mergeCell ref="G9:H9"/>
    <mergeCell ref="I9:J9"/>
    <mergeCell ref="K9:L9"/>
    <mergeCell ref="AC9:AD9"/>
    <mergeCell ref="AE9:AF9"/>
    <mergeCell ref="AG9:AH9"/>
    <mergeCell ref="BA9:BB9"/>
    <mergeCell ref="BC9:BD9"/>
    <mergeCell ref="BE9:BF9"/>
    <mergeCell ref="AK9:AL9"/>
    <mergeCell ref="AM9:AN9"/>
    <mergeCell ref="AO9:AP9"/>
    <mergeCell ref="AQ9:AR9"/>
    <mergeCell ref="AS9:AT9"/>
    <mergeCell ref="AU9:AV9"/>
    <mergeCell ref="AG28:AH28"/>
    <mergeCell ref="AI28:AJ28"/>
    <mergeCell ref="M28:N28"/>
    <mergeCell ref="O28:P28"/>
    <mergeCell ref="Q28:R28"/>
    <mergeCell ref="S28:T28"/>
    <mergeCell ref="U28:V28"/>
    <mergeCell ref="W28:X28"/>
    <mergeCell ref="AY9:AZ9"/>
    <mergeCell ref="AI9:AJ9"/>
    <mergeCell ref="M9:N9"/>
    <mergeCell ref="O9:P9"/>
    <mergeCell ref="Q9:R9"/>
    <mergeCell ref="S9:T9"/>
    <mergeCell ref="U9:V9"/>
    <mergeCell ref="W9:X9"/>
    <mergeCell ref="BA11:BB11"/>
    <mergeCell ref="BC11:BD11"/>
    <mergeCell ref="BE11:BF11"/>
    <mergeCell ref="Q11:R11"/>
    <mergeCell ref="S11:T11"/>
    <mergeCell ref="U11:V11"/>
    <mergeCell ref="W11:X11"/>
    <mergeCell ref="Y11:Z11"/>
    <mergeCell ref="AA11:AB11"/>
    <mergeCell ref="AY11:AZ11"/>
    <mergeCell ref="AC11:AD11"/>
    <mergeCell ref="AE11:AF11"/>
    <mergeCell ref="AG11:AH11"/>
    <mergeCell ref="AI11:AJ11"/>
    <mergeCell ref="AK11:AL11"/>
    <mergeCell ref="AM11:AN11"/>
    <mergeCell ref="C29:D29"/>
    <mergeCell ref="E29:F29"/>
    <mergeCell ref="G29:H29"/>
    <mergeCell ref="I29:J29"/>
    <mergeCell ref="K29:L29"/>
    <mergeCell ref="M29:N29"/>
    <mergeCell ref="O29:P29"/>
    <mergeCell ref="AW28:AX28"/>
    <mergeCell ref="AY28:AZ28"/>
    <mergeCell ref="Y28:Z28"/>
    <mergeCell ref="AA28:AB28"/>
    <mergeCell ref="AC28:AD28"/>
    <mergeCell ref="AO29:AP29"/>
    <mergeCell ref="AQ29:AR29"/>
    <mergeCell ref="AS29:AT29"/>
    <mergeCell ref="AU29:AV29"/>
    <mergeCell ref="AW29:AX29"/>
    <mergeCell ref="AY29:AZ29"/>
    <mergeCell ref="C28:D28"/>
    <mergeCell ref="E28:F28"/>
    <mergeCell ref="G28:H28"/>
    <mergeCell ref="I28:J28"/>
    <mergeCell ref="K28:L28"/>
    <mergeCell ref="AE28:AF28"/>
    <mergeCell ref="BA28:BB28"/>
    <mergeCell ref="BC28:BD28"/>
    <mergeCell ref="BE28:BF28"/>
    <mergeCell ref="AK28:AL28"/>
    <mergeCell ref="AM28:AN28"/>
    <mergeCell ref="AO28:AP28"/>
    <mergeCell ref="AQ28:AR28"/>
    <mergeCell ref="AS28:AT28"/>
    <mergeCell ref="AU28:AV28"/>
    <mergeCell ref="B31:B32"/>
    <mergeCell ref="C31:D31"/>
    <mergeCell ref="E31:F31"/>
    <mergeCell ref="G31:H31"/>
    <mergeCell ref="I31:J31"/>
    <mergeCell ref="K31:L31"/>
    <mergeCell ref="BA29:BB29"/>
    <mergeCell ref="BC29:BD29"/>
    <mergeCell ref="BE29:BF29"/>
    <mergeCell ref="AC29:AD29"/>
    <mergeCell ref="AE29:AF29"/>
    <mergeCell ref="AG29:AH29"/>
    <mergeCell ref="AI29:AJ29"/>
    <mergeCell ref="AK29:AL29"/>
    <mergeCell ref="AM29:AN29"/>
    <mergeCell ref="Q29:R29"/>
    <mergeCell ref="S29:T29"/>
    <mergeCell ref="U29:V29"/>
    <mergeCell ref="W29:X29"/>
    <mergeCell ref="Y29:Z29"/>
    <mergeCell ref="AA29:AB29"/>
    <mergeCell ref="AE31:AF31"/>
    <mergeCell ref="AG31:AH31"/>
    <mergeCell ref="AI31:AJ31"/>
    <mergeCell ref="M31:N31"/>
    <mergeCell ref="O31:P31"/>
    <mergeCell ref="Q31:R31"/>
    <mergeCell ref="S31:T31"/>
    <mergeCell ref="U31:V31"/>
    <mergeCell ref="W31:X31"/>
    <mergeCell ref="C41:D41"/>
    <mergeCell ref="E41:F41"/>
    <mergeCell ref="G41:H41"/>
    <mergeCell ref="I41:J41"/>
    <mergeCell ref="K41:L41"/>
    <mergeCell ref="M41:N41"/>
    <mergeCell ref="O41:P41"/>
    <mergeCell ref="BA31:BB31"/>
    <mergeCell ref="BC31:BD31"/>
    <mergeCell ref="BE31:BF31"/>
    <mergeCell ref="AK31:AL31"/>
    <mergeCell ref="AM31:AN31"/>
    <mergeCell ref="AO31:AP31"/>
    <mergeCell ref="AQ31:AR31"/>
    <mergeCell ref="AS31:AT31"/>
    <mergeCell ref="AU31:AV31"/>
    <mergeCell ref="Y31:Z31"/>
    <mergeCell ref="AA31:AB31"/>
    <mergeCell ref="AC31:AD31"/>
    <mergeCell ref="AO41:AP41"/>
    <mergeCell ref="AQ41:AR41"/>
    <mergeCell ref="AS41:AT41"/>
    <mergeCell ref="AU41:AV41"/>
    <mergeCell ref="AW41:AX41"/>
    <mergeCell ref="AY41:AZ41"/>
    <mergeCell ref="AC41:AD41"/>
    <mergeCell ref="AE41:AF41"/>
    <mergeCell ref="AG41:AH41"/>
    <mergeCell ref="AI41:AJ41"/>
    <mergeCell ref="AK41:AL41"/>
    <mergeCell ref="AM41:AN41"/>
    <mergeCell ref="AW31:AX31"/>
    <mergeCell ref="AY31:AZ31"/>
    <mergeCell ref="C42:D42"/>
    <mergeCell ref="E42:F42"/>
    <mergeCell ref="G42:H42"/>
    <mergeCell ref="I42:J42"/>
    <mergeCell ref="K42:L42"/>
    <mergeCell ref="BA41:BB41"/>
    <mergeCell ref="BC41:BD41"/>
    <mergeCell ref="BE41:BF41"/>
    <mergeCell ref="Q41:R41"/>
    <mergeCell ref="S41:T41"/>
    <mergeCell ref="U41:V41"/>
    <mergeCell ref="W41:X41"/>
    <mergeCell ref="Y41:Z41"/>
    <mergeCell ref="AA41:AB41"/>
    <mergeCell ref="Y42:Z42"/>
    <mergeCell ref="AA42:AB42"/>
    <mergeCell ref="AC42:AD42"/>
    <mergeCell ref="AE42:AF42"/>
    <mergeCell ref="AG42:AH42"/>
    <mergeCell ref="AI42:AJ42"/>
    <mergeCell ref="M42:N42"/>
    <mergeCell ref="O42:P42"/>
    <mergeCell ref="Q42:R42"/>
    <mergeCell ref="S42:T42"/>
    <mergeCell ref="U42:V42"/>
    <mergeCell ref="W42:X42"/>
    <mergeCell ref="AW42:AX42"/>
    <mergeCell ref="AY42:AZ42"/>
    <mergeCell ref="BA42:BB42"/>
    <mergeCell ref="BC42:BD42"/>
    <mergeCell ref="BE42:BF42"/>
    <mergeCell ref="AK42:AL42"/>
    <mergeCell ref="AM42:AN42"/>
    <mergeCell ref="AO42:AP42"/>
    <mergeCell ref="AQ42:AR42"/>
    <mergeCell ref="AS42:AT42"/>
    <mergeCell ref="AU42:AV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B2:AG22"/>
  <sheetViews>
    <sheetView topLeftCell="C1" workbookViewId="0">
      <pane xSplit="1" ySplit="2" topLeftCell="D3" activePane="bottomRight" state="frozen"/>
      <selection activeCell="C1" sqref="C1"/>
      <selection pane="topRight" activeCell="D1" sqref="D1"/>
      <selection pane="bottomLeft" activeCell="C3" sqref="C3"/>
      <selection pane="bottomRight" activeCell="N24" sqref="N24"/>
    </sheetView>
  </sheetViews>
  <sheetFormatPr defaultRowHeight="15" x14ac:dyDescent="0.25"/>
  <cols>
    <col min="3" max="3" width="63.7109375" bestFit="1" customWidth="1"/>
  </cols>
  <sheetData>
    <row r="2" spans="2:33" x14ac:dyDescent="0.25">
      <c r="B2" s="246" t="s">
        <v>2</v>
      </c>
      <c r="C2" s="140"/>
      <c r="D2" s="141">
        <v>41365</v>
      </c>
      <c r="E2" s="141">
        <v>41366</v>
      </c>
      <c r="F2" s="141">
        <v>41367</v>
      </c>
      <c r="G2" s="141">
        <v>41368</v>
      </c>
      <c r="H2" s="141">
        <v>41369</v>
      </c>
      <c r="I2" s="141">
        <v>41370</v>
      </c>
      <c r="J2" s="141">
        <v>41371</v>
      </c>
      <c r="K2" s="141">
        <v>41372</v>
      </c>
      <c r="L2" s="141">
        <v>41373</v>
      </c>
      <c r="M2" s="141">
        <v>41374</v>
      </c>
      <c r="N2" s="141">
        <v>41375</v>
      </c>
      <c r="O2" s="141">
        <v>41376</v>
      </c>
      <c r="P2" s="141">
        <v>41377</v>
      </c>
      <c r="Q2" s="141">
        <v>41378</v>
      </c>
      <c r="R2" s="141">
        <v>41379</v>
      </c>
      <c r="S2" s="141">
        <v>41380</v>
      </c>
      <c r="T2" s="141">
        <v>41381</v>
      </c>
      <c r="U2" s="141">
        <v>41382</v>
      </c>
      <c r="V2" s="141">
        <v>41383</v>
      </c>
      <c r="W2" s="141">
        <v>41384</v>
      </c>
      <c r="X2" s="141">
        <v>41385</v>
      </c>
      <c r="Y2" s="141">
        <v>41386</v>
      </c>
      <c r="Z2" s="141">
        <v>41387</v>
      </c>
      <c r="AA2" s="141">
        <v>41388</v>
      </c>
      <c r="AB2" s="141">
        <v>41389</v>
      </c>
      <c r="AC2" s="141">
        <v>41390</v>
      </c>
      <c r="AD2" s="141">
        <v>41391</v>
      </c>
      <c r="AE2" s="141">
        <v>41392</v>
      </c>
      <c r="AF2" s="141">
        <v>41393</v>
      </c>
      <c r="AG2" s="141">
        <v>41394</v>
      </c>
    </row>
    <row r="3" spans="2:33" x14ac:dyDescent="0.25">
      <c r="B3" s="246"/>
      <c r="C3" s="142" t="s">
        <v>54</v>
      </c>
      <c r="D3" s="18" t="e">
        <f>#REF!</f>
        <v>#REF!</v>
      </c>
      <c r="E3" s="18" t="e">
        <f>#REF!</f>
        <v>#REF!</v>
      </c>
      <c r="F3" s="18" t="e">
        <f>#REF!</f>
        <v>#REF!</v>
      </c>
      <c r="G3" s="18" t="e">
        <f>#REF!</f>
        <v>#REF!</v>
      </c>
      <c r="H3" s="18" t="e">
        <f>#REF!</f>
        <v>#REF!</v>
      </c>
      <c r="I3" s="18" t="e">
        <f>#REF!</f>
        <v>#REF!</v>
      </c>
      <c r="J3" s="18" t="e">
        <f>#REF!</f>
        <v>#REF!</v>
      </c>
      <c r="K3" s="18" t="e">
        <f>#REF!</f>
        <v>#REF!</v>
      </c>
      <c r="L3" s="18" t="e">
        <f>#REF!</f>
        <v>#REF!</v>
      </c>
      <c r="M3" s="18" t="e">
        <f>#REF!</f>
        <v>#REF!</v>
      </c>
      <c r="N3" s="18" t="e">
        <f>#REF!</f>
        <v>#REF!</v>
      </c>
      <c r="O3" s="18" t="e">
        <f>#REF!</f>
        <v>#REF!</v>
      </c>
      <c r="P3" s="18" t="e">
        <f>#REF!</f>
        <v>#REF!</v>
      </c>
      <c r="Q3" s="18" t="e">
        <f>#REF!</f>
        <v>#REF!</v>
      </c>
      <c r="R3" s="18" t="e">
        <f>#REF!</f>
        <v>#REF!</v>
      </c>
      <c r="S3" s="18" t="e">
        <f>#REF!</f>
        <v>#REF!</v>
      </c>
      <c r="T3" s="18" t="e">
        <f>#REF!</f>
        <v>#REF!</v>
      </c>
      <c r="U3" s="18" t="e">
        <f>#REF!</f>
        <v>#REF!</v>
      </c>
      <c r="V3" s="18" t="e">
        <f>#REF!</f>
        <v>#REF!</v>
      </c>
      <c r="W3" s="18" t="e">
        <f>#REF!</f>
        <v>#REF!</v>
      </c>
      <c r="X3" s="18" t="e">
        <f>#REF!</f>
        <v>#REF!</v>
      </c>
      <c r="Y3" s="18" t="e">
        <f>#REF!</f>
        <v>#REF!</v>
      </c>
      <c r="Z3" s="18" t="e">
        <f>#REF!</f>
        <v>#REF!</v>
      </c>
      <c r="AA3" s="18" t="e">
        <f>#REF!</f>
        <v>#REF!</v>
      </c>
      <c r="AB3" s="18" t="e">
        <f>#REF!</f>
        <v>#REF!</v>
      </c>
      <c r="AC3" s="18" t="e">
        <f>#REF!</f>
        <v>#REF!</v>
      </c>
      <c r="AD3" s="18" t="e">
        <f>#REF!</f>
        <v>#REF!</v>
      </c>
      <c r="AE3" s="18" t="e">
        <f>#REF!</f>
        <v>#REF!</v>
      </c>
      <c r="AF3" s="18" t="e">
        <f>#REF!</f>
        <v>#REF!</v>
      </c>
      <c r="AG3" s="18" t="e">
        <f>#REF!</f>
        <v>#REF!</v>
      </c>
    </row>
    <row r="4" spans="2:33" x14ac:dyDescent="0.25">
      <c r="B4" s="246"/>
      <c r="C4" s="142" t="s">
        <v>55</v>
      </c>
      <c r="D4" s="18" t="e">
        <f>#REF!</f>
        <v>#REF!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  <c r="J4" s="18" t="e">
        <f>#REF!</f>
        <v>#REF!</v>
      </c>
      <c r="K4" s="18" t="e">
        <f>#REF!</f>
        <v>#REF!</v>
      </c>
      <c r="L4" s="18" t="e">
        <f>#REF!</f>
        <v>#REF!</v>
      </c>
      <c r="M4" s="18" t="e">
        <f>#REF!</f>
        <v>#REF!</v>
      </c>
      <c r="N4" s="18" t="e">
        <f>#REF!</f>
        <v>#REF!</v>
      </c>
      <c r="O4" s="18" t="e">
        <f>#REF!</f>
        <v>#REF!</v>
      </c>
      <c r="P4" s="18" t="e">
        <f>#REF!</f>
        <v>#REF!</v>
      </c>
      <c r="Q4" s="18" t="e">
        <f>#REF!</f>
        <v>#REF!</v>
      </c>
      <c r="R4" s="18" t="e">
        <f>#REF!</f>
        <v>#REF!</v>
      </c>
      <c r="S4" s="18" t="e">
        <f>#REF!</f>
        <v>#REF!</v>
      </c>
      <c r="T4" s="18" t="e">
        <f>#REF!</f>
        <v>#REF!</v>
      </c>
      <c r="U4" s="18" t="e">
        <f>#REF!</f>
        <v>#REF!</v>
      </c>
      <c r="V4" s="18" t="e">
        <f>#REF!</f>
        <v>#REF!</v>
      </c>
      <c r="W4" s="18" t="e">
        <f>#REF!</f>
        <v>#REF!</v>
      </c>
      <c r="X4" s="18" t="e">
        <f>#REF!</f>
        <v>#REF!</v>
      </c>
      <c r="Y4" s="18" t="e">
        <f>#REF!</f>
        <v>#REF!</v>
      </c>
      <c r="Z4" s="18" t="e">
        <f>#REF!</f>
        <v>#REF!</v>
      </c>
      <c r="AA4" s="18" t="e">
        <f>#REF!</f>
        <v>#REF!</v>
      </c>
      <c r="AB4" s="18" t="e">
        <f>#REF!</f>
        <v>#REF!</v>
      </c>
      <c r="AC4" s="18" t="e">
        <f>#REF!</f>
        <v>#REF!</v>
      </c>
      <c r="AD4" s="18" t="e">
        <f>#REF!</f>
        <v>#REF!</v>
      </c>
      <c r="AE4" s="18" t="e">
        <f>#REF!</f>
        <v>#REF!</v>
      </c>
      <c r="AF4" s="18" t="e">
        <f>#REF!</f>
        <v>#REF!</v>
      </c>
      <c r="AG4" s="18" t="e">
        <f>#REF!</f>
        <v>#REF!</v>
      </c>
    </row>
    <row r="5" spans="2:33" x14ac:dyDescent="0.25">
      <c r="B5" s="246"/>
      <c r="C5" s="143" t="s">
        <v>146</v>
      </c>
      <c r="D5" s="19" t="e">
        <f>#REF!</f>
        <v>#REF!</v>
      </c>
      <c r="E5" s="19" t="e">
        <f>#REF!</f>
        <v>#REF!</v>
      </c>
      <c r="F5" s="19" t="e">
        <f>#REF!</f>
        <v>#REF!</v>
      </c>
      <c r="G5" s="19" t="e">
        <f>#REF!</f>
        <v>#REF!</v>
      </c>
      <c r="H5" s="19" t="e">
        <f>#REF!</f>
        <v>#REF!</v>
      </c>
      <c r="I5" s="19" t="e">
        <f>#REF!</f>
        <v>#REF!</v>
      </c>
      <c r="J5" s="19" t="e">
        <f>#REF!</f>
        <v>#REF!</v>
      </c>
      <c r="K5" s="19" t="e">
        <f>#REF!</f>
        <v>#REF!</v>
      </c>
      <c r="L5" s="19" t="e">
        <f>#REF!</f>
        <v>#REF!</v>
      </c>
      <c r="M5" s="19" t="e">
        <f>#REF!</f>
        <v>#REF!</v>
      </c>
      <c r="N5" s="19" t="e">
        <f>#REF!</f>
        <v>#REF!</v>
      </c>
      <c r="O5" s="19" t="e">
        <f>#REF!</f>
        <v>#REF!</v>
      </c>
      <c r="P5" s="19" t="e">
        <f>#REF!</f>
        <v>#REF!</v>
      </c>
      <c r="Q5" s="19" t="e">
        <f>#REF!</f>
        <v>#REF!</v>
      </c>
      <c r="R5" s="19" t="e">
        <f>#REF!</f>
        <v>#REF!</v>
      </c>
      <c r="S5" s="19" t="e">
        <f>#REF!</f>
        <v>#REF!</v>
      </c>
      <c r="T5" s="19" t="e">
        <f>#REF!</f>
        <v>#REF!</v>
      </c>
      <c r="U5" s="19" t="e">
        <f>#REF!</f>
        <v>#REF!</v>
      </c>
      <c r="V5" s="19" t="e">
        <f>#REF!</f>
        <v>#REF!</v>
      </c>
      <c r="W5" s="19" t="e">
        <f>#REF!</f>
        <v>#REF!</v>
      </c>
      <c r="X5" s="19" t="e">
        <f>#REF!</f>
        <v>#REF!</v>
      </c>
      <c r="Y5" s="19" t="e">
        <f>#REF!</f>
        <v>#REF!</v>
      </c>
      <c r="Z5" s="19" t="e">
        <f>#REF!</f>
        <v>#REF!</v>
      </c>
      <c r="AA5" s="19" t="e">
        <f>#REF!</f>
        <v>#REF!</v>
      </c>
      <c r="AB5" s="19" t="e">
        <f>#REF!</f>
        <v>#REF!</v>
      </c>
      <c r="AC5" s="19" t="e">
        <f>#REF!</f>
        <v>#REF!</v>
      </c>
      <c r="AD5" s="19" t="e">
        <f>#REF!</f>
        <v>#REF!</v>
      </c>
      <c r="AE5" s="19" t="e">
        <f>#REF!</f>
        <v>#REF!</v>
      </c>
      <c r="AF5" s="19" t="e">
        <f>#REF!</f>
        <v>#REF!</v>
      </c>
      <c r="AG5" s="19" t="e">
        <f>#REF!</f>
        <v>#REF!</v>
      </c>
    </row>
    <row r="6" spans="2:33" x14ac:dyDescent="0.25">
      <c r="B6" s="246"/>
      <c r="C6" s="143" t="s">
        <v>147</v>
      </c>
      <c r="D6" s="19" t="e">
        <f>#REF!</f>
        <v>#REF!</v>
      </c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9" t="e">
        <f>#REF!</f>
        <v>#REF!</v>
      </c>
      <c r="N6" s="19" t="e">
        <f>#REF!</f>
        <v>#REF!</v>
      </c>
      <c r="O6" s="19" t="e">
        <f>#REF!</f>
        <v>#REF!</v>
      </c>
      <c r="P6" s="19" t="e">
        <f>#REF!</f>
        <v>#REF!</v>
      </c>
      <c r="Q6" s="19" t="e">
        <f>#REF!</f>
        <v>#REF!</v>
      </c>
      <c r="R6" s="19" t="e">
        <f>#REF!</f>
        <v>#REF!</v>
      </c>
      <c r="S6" s="19" t="e">
        <f>#REF!</f>
        <v>#REF!</v>
      </c>
      <c r="T6" s="19" t="e">
        <f>#REF!</f>
        <v>#REF!</v>
      </c>
      <c r="U6" s="19" t="e">
        <f>#REF!</f>
        <v>#REF!</v>
      </c>
      <c r="V6" s="19" t="e">
        <f>#REF!</f>
        <v>#REF!</v>
      </c>
      <c r="W6" s="19" t="e">
        <f>#REF!</f>
        <v>#REF!</v>
      </c>
      <c r="X6" s="19" t="e">
        <f>#REF!</f>
        <v>#REF!</v>
      </c>
      <c r="Y6" s="19" t="e">
        <f>#REF!</f>
        <v>#REF!</v>
      </c>
      <c r="Z6" s="19" t="e">
        <f>#REF!</f>
        <v>#REF!</v>
      </c>
      <c r="AA6" s="19" t="e">
        <f>#REF!</f>
        <v>#REF!</v>
      </c>
      <c r="AB6" s="19" t="e">
        <f>#REF!</f>
        <v>#REF!</v>
      </c>
      <c r="AC6" s="19" t="e">
        <f>#REF!</f>
        <v>#REF!</v>
      </c>
      <c r="AD6" s="19" t="e">
        <f>#REF!</f>
        <v>#REF!</v>
      </c>
      <c r="AE6" s="19" t="e">
        <f>#REF!</f>
        <v>#REF!</v>
      </c>
      <c r="AF6" s="19" t="e">
        <f>#REF!</f>
        <v>#REF!</v>
      </c>
      <c r="AG6" s="19" t="e">
        <f>#REF!</f>
        <v>#REF!</v>
      </c>
    </row>
    <row r="7" spans="2:33" x14ac:dyDescent="0.25">
      <c r="B7" s="246"/>
      <c r="C7" s="144" t="s">
        <v>148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2:33" x14ac:dyDescent="0.25">
      <c r="B8" s="246"/>
      <c r="C8" s="144" t="s">
        <v>149</v>
      </c>
      <c r="D8" s="18"/>
      <c r="E8" s="18"/>
      <c r="F8" s="18"/>
      <c r="G8" s="18"/>
      <c r="H8" s="18"/>
      <c r="I8" s="18"/>
      <c r="J8" s="18"/>
      <c r="K8" s="18"/>
      <c r="L8" s="145"/>
      <c r="M8" s="145"/>
      <c r="N8" s="145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4"/>
      <c r="AD8" s="18"/>
      <c r="AE8" s="18"/>
      <c r="AF8" s="18"/>
      <c r="AG8" s="18"/>
    </row>
    <row r="9" spans="2:33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2:33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2:33" x14ac:dyDescent="0.25">
      <c r="B11" s="23"/>
      <c r="C11" s="146" t="s">
        <v>2</v>
      </c>
      <c r="D11" s="141">
        <v>41365</v>
      </c>
      <c r="E11" s="141">
        <v>41366</v>
      </c>
      <c r="F11" s="141">
        <v>41367</v>
      </c>
      <c r="G11" s="141">
        <v>41368</v>
      </c>
      <c r="H11" s="141">
        <v>41369</v>
      </c>
      <c r="I11" s="141">
        <v>41370</v>
      </c>
      <c r="J11" s="141">
        <v>41371</v>
      </c>
      <c r="K11" s="141">
        <v>41372</v>
      </c>
      <c r="L11" s="141">
        <v>41373</v>
      </c>
      <c r="M11" s="141">
        <v>41374</v>
      </c>
      <c r="N11" s="141">
        <v>41375</v>
      </c>
      <c r="O11" s="141">
        <v>41376</v>
      </c>
      <c r="P11" s="141">
        <v>41377</v>
      </c>
      <c r="Q11" s="141">
        <v>41378</v>
      </c>
      <c r="R11" s="141">
        <v>41379</v>
      </c>
      <c r="S11" s="141">
        <v>41380</v>
      </c>
      <c r="T11" s="141">
        <v>41381</v>
      </c>
      <c r="U11" s="141">
        <v>41382</v>
      </c>
      <c r="V11" s="141">
        <v>41383</v>
      </c>
      <c r="W11" s="141">
        <v>41384</v>
      </c>
      <c r="X11" s="141">
        <v>41385</v>
      </c>
      <c r="Y11" s="141">
        <v>41386</v>
      </c>
      <c r="Z11" s="141">
        <v>41387</v>
      </c>
      <c r="AA11" s="141">
        <v>41388</v>
      </c>
      <c r="AB11" s="141">
        <v>41389</v>
      </c>
      <c r="AC11" s="141">
        <v>41390</v>
      </c>
      <c r="AD11" s="141">
        <v>41391</v>
      </c>
      <c r="AE11" s="141">
        <v>41392</v>
      </c>
      <c r="AF11" s="141">
        <v>41393</v>
      </c>
      <c r="AG11" s="141">
        <v>41394</v>
      </c>
    </row>
    <row r="12" spans="2:33" x14ac:dyDescent="0.25">
      <c r="B12" s="23"/>
      <c r="C12" s="18" t="s">
        <v>150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2:33" x14ac:dyDescent="0.25">
      <c r="B13" s="23"/>
      <c r="C13" s="18" t="s">
        <v>151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2:33" x14ac:dyDescent="0.25">
      <c r="B14" s="23"/>
      <c r="C14" s="18" t="s">
        <v>152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2:33" x14ac:dyDescent="0.25">
      <c r="B15" s="23"/>
      <c r="C15" s="18" t="s">
        <v>153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2:33" x14ac:dyDescent="0.25">
      <c r="B16" s="23"/>
      <c r="C16" s="18" t="s">
        <v>154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2:33" x14ac:dyDescent="0.25">
      <c r="B17" s="23"/>
      <c r="C17" s="18" t="s">
        <v>155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1</v>
      </c>
      <c r="M17" s="18">
        <v>1</v>
      </c>
      <c r="N17" s="18">
        <v>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2:33" x14ac:dyDescent="0.25">
      <c r="B18" s="23"/>
      <c r="C18" s="18" t="s">
        <v>156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2:33" x14ac:dyDescent="0.25">
      <c r="B19" s="23"/>
      <c r="C19" s="18" t="s">
        <v>157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2:33" x14ac:dyDescent="0.25">
      <c r="B20" s="23"/>
      <c r="C20" s="18" t="s">
        <v>158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2:33" x14ac:dyDescent="0.25">
      <c r="B21" s="23"/>
      <c r="C21" s="18" t="s">
        <v>159</v>
      </c>
      <c r="D21" s="18">
        <v>1</v>
      </c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8">
        <v>1</v>
      </c>
      <c r="N21" s="18">
        <v>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2:33" x14ac:dyDescent="0.25">
      <c r="B22" s="23"/>
      <c r="C22" s="18" t="s">
        <v>160</v>
      </c>
      <c r="D22" s="18">
        <v>0</v>
      </c>
      <c r="E22" s="18">
        <v>0</v>
      </c>
      <c r="F22" s="18">
        <v>1</v>
      </c>
      <c r="G22" s="18">
        <v>0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</sheetData>
  <customSheetViews>
    <customSheetView guid="{7B054907-FB75-4285-A3CA-6368EDFAACC4}" state="hidden" topLeftCell="C1">
      <pane xSplit="1" ySplit="2" topLeftCell="D3" activePane="bottomRight" state="frozen"/>
      <selection pane="bottomRight" activeCell="N24" sqref="N24"/>
      <pageMargins left="0.7" right="0.7" top="0.75" bottom="0.75" header="0.3" footer="0.3"/>
    </customSheetView>
  </customSheetViews>
  <mergeCells count="1">
    <mergeCell ref="B2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%AV</vt:lpstr>
      <vt:lpstr>Кол-во операторов</vt:lpstr>
      <vt:lpstr>Тематика CRM</vt:lpstr>
      <vt:lpstr>Автоматизация</vt:lpstr>
      <vt:lpstr>HOLD+ATT</vt:lpstr>
      <vt:lpstr>Авиабилеты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Kotkova</dc:creator>
  <cp:lastModifiedBy>AAMorozov@TE-EX.RU</cp:lastModifiedBy>
  <dcterms:created xsi:type="dcterms:W3CDTF">2013-01-09T06:46:12Z</dcterms:created>
  <dcterms:modified xsi:type="dcterms:W3CDTF">2014-02-11T15:24:27Z</dcterms:modified>
</cp:coreProperties>
</file>