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 defaultThemeVersion="124226"/>
  <bookViews>
    <workbookView showVerticalScroll="0" xWindow="-105" yWindow="45" windowWidth="15330" windowHeight="9615"/>
  </bookViews>
  <sheets>
    <sheet name="разжал" sheetId="8" r:id="rId1"/>
    <sheet name="Лист1" sheetId="19" state="hidden" r:id="rId2"/>
  </sheets>
  <definedNames>
    <definedName name="_xlnm._FilterDatabase" localSheetId="0" hidden="1">разжал!#REF!</definedName>
    <definedName name="_xlnm.Print_Area" localSheetId="0">разжал!$A$1:$BB$37</definedName>
  </definedNames>
  <calcPr calcId="145621" refMode="R1C1"/>
</workbook>
</file>

<file path=xl/calcChain.xml><?xml version="1.0" encoding="utf-8"?>
<calcChain xmlns="http://schemas.openxmlformats.org/spreadsheetml/2006/main">
  <c r="BB25" i="8" l="1"/>
  <c r="BA25" i="8"/>
  <c r="AZ25" i="8"/>
  <c r="AX25" i="8"/>
  <c r="AU25" i="8"/>
  <c r="AT25" i="8"/>
  <c r="AR25" i="8"/>
  <c r="AQ25" i="8"/>
  <c r="AP25" i="8"/>
  <c r="AN25" i="8"/>
  <c r="AL25" i="8"/>
  <c r="AK25" i="8"/>
  <c r="AZ13" i="8"/>
  <c r="AZ22" i="8"/>
  <c r="AZ15" i="8"/>
  <c r="AZ16" i="8"/>
  <c r="AZ8" i="8"/>
  <c r="AZ9" i="8"/>
  <c r="AZ12" i="8"/>
  <c r="AZ20" i="8"/>
  <c r="AZ23" i="8"/>
  <c r="AZ24" i="8"/>
  <c r="AZ10" i="8"/>
  <c r="AZ11" i="8"/>
  <c r="AZ14" i="8"/>
  <c r="AZ17" i="8"/>
  <c r="AZ18" i="8"/>
  <c r="AZ19" i="8"/>
  <c r="AZ21" i="8"/>
  <c r="AK13" i="8"/>
  <c r="AK22" i="8"/>
  <c r="AK15" i="8"/>
  <c r="AK16" i="8"/>
  <c r="AK8" i="8"/>
  <c r="AK9" i="8"/>
  <c r="AK12" i="8"/>
  <c r="AK20" i="8"/>
  <c r="AK23" i="8"/>
  <c r="AK24" i="8"/>
  <c r="AK10" i="8"/>
  <c r="AK11" i="8"/>
  <c r="AK14" i="8"/>
  <c r="AK17" i="8"/>
  <c r="AK18" i="8"/>
  <c r="AK19" i="8"/>
  <c r="AK21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8" i="8"/>
  <c r="AL8" i="8"/>
  <c r="AN8" i="8"/>
  <c r="AP8" i="8"/>
  <c r="AR8" i="8"/>
  <c r="AT8" i="8"/>
  <c r="AU8" i="8"/>
  <c r="AX8" i="8"/>
  <c r="BA8" i="8"/>
  <c r="BB8" i="8"/>
  <c r="AL9" i="8"/>
  <c r="AN9" i="8"/>
  <c r="AP9" i="8"/>
  <c r="AR9" i="8"/>
  <c r="AT9" i="8"/>
  <c r="AU9" i="8"/>
  <c r="AX9" i="8"/>
  <c r="BA9" i="8"/>
  <c r="BB9" i="8"/>
  <c r="AL10" i="8"/>
  <c r="AN10" i="8"/>
  <c r="AP10" i="8"/>
  <c r="AR10" i="8"/>
  <c r="AT10" i="8"/>
  <c r="AU10" i="8"/>
  <c r="AX10" i="8"/>
  <c r="BA10" i="8"/>
  <c r="BB10" i="8"/>
  <c r="AL11" i="8"/>
  <c r="AN11" i="8"/>
  <c r="AP11" i="8"/>
  <c r="AR11" i="8"/>
  <c r="AT11" i="8"/>
  <c r="AU11" i="8"/>
  <c r="AX11" i="8"/>
  <c r="BA11" i="8"/>
  <c r="BB11" i="8"/>
  <c r="AL12" i="8"/>
  <c r="AN12" i="8"/>
  <c r="AP12" i="8"/>
  <c r="AR12" i="8"/>
  <c r="AT12" i="8"/>
  <c r="AU12" i="8"/>
  <c r="AX12" i="8"/>
  <c r="BA12" i="8"/>
  <c r="BB12" i="8"/>
  <c r="AL13" i="8"/>
  <c r="AN13" i="8"/>
  <c r="AP13" i="8"/>
  <c r="AR13" i="8"/>
  <c r="AT13" i="8"/>
  <c r="AU13" i="8"/>
  <c r="AX13" i="8"/>
  <c r="BA13" i="8"/>
  <c r="BB13" i="8"/>
  <c r="AL14" i="8"/>
  <c r="AN14" i="8"/>
  <c r="AP14" i="8"/>
  <c r="AR14" i="8"/>
  <c r="AT14" i="8"/>
  <c r="AU14" i="8"/>
  <c r="AX14" i="8"/>
  <c r="BA14" i="8"/>
  <c r="BB14" i="8"/>
  <c r="AL15" i="8"/>
  <c r="AN15" i="8"/>
  <c r="AP15" i="8"/>
  <c r="AR15" i="8"/>
  <c r="AT15" i="8"/>
  <c r="AU15" i="8"/>
  <c r="AX15" i="8"/>
  <c r="BA15" i="8"/>
  <c r="BB15" i="8"/>
  <c r="AL16" i="8"/>
  <c r="AN16" i="8"/>
  <c r="AP16" i="8"/>
  <c r="AR16" i="8"/>
  <c r="AT16" i="8"/>
  <c r="AU16" i="8"/>
  <c r="AX16" i="8"/>
  <c r="BA16" i="8"/>
  <c r="BB16" i="8"/>
  <c r="AL17" i="8"/>
  <c r="AN17" i="8"/>
  <c r="AP17" i="8"/>
  <c r="AR17" i="8"/>
  <c r="AT17" i="8"/>
  <c r="AU17" i="8"/>
  <c r="AX17" i="8"/>
  <c r="BA17" i="8"/>
  <c r="BB17" i="8"/>
  <c r="AL18" i="8"/>
  <c r="AN18" i="8"/>
  <c r="AP18" i="8"/>
  <c r="AR18" i="8"/>
  <c r="AT18" i="8"/>
  <c r="AU18" i="8"/>
  <c r="AX18" i="8"/>
  <c r="BA18" i="8"/>
  <c r="BB18" i="8"/>
  <c r="AL19" i="8"/>
  <c r="AN19" i="8"/>
  <c r="AP19" i="8"/>
  <c r="AR19" i="8"/>
  <c r="AT19" i="8"/>
  <c r="AU19" i="8"/>
  <c r="AX19" i="8"/>
  <c r="BA19" i="8"/>
  <c r="BB19" i="8"/>
  <c r="AL20" i="8"/>
  <c r="AN20" i="8"/>
  <c r="AP20" i="8"/>
  <c r="AR20" i="8"/>
  <c r="AT20" i="8"/>
  <c r="AU20" i="8"/>
  <c r="AX20" i="8"/>
  <c r="BA20" i="8"/>
  <c r="BB20" i="8"/>
  <c r="AL21" i="8"/>
  <c r="AN21" i="8"/>
  <c r="AP21" i="8"/>
  <c r="AR21" i="8"/>
  <c r="AT21" i="8"/>
  <c r="AU21" i="8"/>
  <c r="AX21" i="8"/>
  <c r="BA21" i="8"/>
  <c r="BB21" i="8"/>
  <c r="AL22" i="8"/>
  <c r="AN22" i="8"/>
  <c r="AP22" i="8"/>
  <c r="AR22" i="8"/>
  <c r="AT22" i="8"/>
  <c r="AU22" i="8"/>
  <c r="AX22" i="8"/>
  <c r="BA22" i="8"/>
  <c r="BB22" i="8"/>
  <c r="AL23" i="8"/>
  <c r="AN23" i="8"/>
  <c r="AP23" i="8"/>
  <c r="AR23" i="8"/>
  <c r="AT23" i="8"/>
  <c r="AU23" i="8"/>
  <c r="AX23" i="8"/>
  <c r="BA23" i="8"/>
  <c r="BB23" i="8"/>
  <c r="AL24" i="8"/>
  <c r="AN24" i="8"/>
  <c r="AP24" i="8"/>
  <c r="AR24" i="8"/>
  <c r="AT24" i="8"/>
  <c r="AU24" i="8"/>
  <c r="AX24" i="8"/>
  <c r="BA24" i="8"/>
  <c r="BB24" i="8"/>
  <c r="AQ26" i="8" l="1"/>
  <c r="BA26" i="8"/>
  <c r="AR26" i="8"/>
  <c r="AT26" i="8"/>
  <c r="AL26" i="8"/>
  <c r="AU26" i="8"/>
  <c r="AN26" i="8"/>
  <c r="AK26" i="8"/>
  <c r="BB26" i="8"/>
  <c r="AX26" i="8"/>
  <c r="AZ26" i="8"/>
  <c r="AP26" i="8"/>
</calcChain>
</file>

<file path=xl/sharedStrings.xml><?xml version="1.0" encoding="utf-8"?>
<sst xmlns="http://schemas.openxmlformats.org/spreadsheetml/2006/main" count="358" uniqueCount="85">
  <si>
    <t>Утверждаю</t>
  </si>
  <si>
    <t>Табель учета рабочего времени</t>
  </si>
  <si>
    <t>Директор ЗАО "Амкодор-Пинск"</t>
  </si>
  <si>
    <t>№№ п.п.</t>
  </si>
  <si>
    <t>табельный №</t>
  </si>
  <si>
    <t>Фамилия, Имя, Отчество</t>
  </si>
  <si>
    <t>Разряд, оклад</t>
  </si>
  <si>
    <t>Профессия, должность</t>
  </si>
  <si>
    <t>ЧИСЛА МЕСЯЦА</t>
  </si>
  <si>
    <t>дни явок</t>
  </si>
  <si>
    <t>Дни неявок</t>
  </si>
  <si>
    <t>Недоработка часов</t>
  </si>
  <si>
    <t>Отраб. часов</t>
  </si>
  <si>
    <t>фактической      работы</t>
  </si>
  <si>
    <t>целосменных простоев</t>
  </si>
  <si>
    <t>очередной отпуск</t>
  </si>
  <si>
    <t>отпуск в связи с родами</t>
  </si>
  <si>
    <t>болезнь</t>
  </si>
  <si>
    <t>прочие неявки разрешенные зак.</t>
  </si>
  <si>
    <t>с разрешения администрации</t>
  </si>
  <si>
    <t>прогул</t>
  </si>
  <si>
    <t>работа в выходные дни</t>
  </si>
  <si>
    <t>текущий простой</t>
  </si>
  <si>
    <t>опоздание, преждевременный уход</t>
  </si>
  <si>
    <t>всего</t>
  </si>
  <si>
    <t>из них</t>
  </si>
  <si>
    <t>сверхурочно</t>
  </si>
  <si>
    <t>ночные</t>
  </si>
  <si>
    <t>8²</t>
  </si>
  <si>
    <t>6в</t>
  </si>
  <si>
    <t>7н</t>
  </si>
  <si>
    <t>А</t>
  </si>
  <si>
    <t>Б</t>
  </si>
  <si>
    <t>В</t>
  </si>
  <si>
    <t>Г</t>
  </si>
  <si>
    <t>К</t>
  </si>
  <si>
    <t>О</t>
  </si>
  <si>
    <t>П</t>
  </si>
  <si>
    <t>Ц</t>
  </si>
  <si>
    <t>У</t>
  </si>
  <si>
    <t>УСЛОВНЕ ОБОЗНАЧЕНИЯ</t>
  </si>
  <si>
    <t>Выходные и праздничные дни. . . .. . . . . . . . . . . . . . . . . .  . . . В</t>
  </si>
  <si>
    <t>Неявки разрешенные законом ( выполнение государст-</t>
  </si>
  <si>
    <t>Нетрудоспособность (болезнь, карантин). . . . . . . . . . . . . . . Б</t>
  </si>
  <si>
    <t>Прогулы. . . . . . . . . . . . . . . . . . . . . . . . . . . . . . . . . . . . . . . . . .П</t>
  </si>
  <si>
    <t>венных обязанностей и др.). . . . . . . . . . . . .. . . . . . . . . . . . . . . Г</t>
  </si>
  <si>
    <t>Отпуск в связи с родами. . . . . . . . . . . . . . . . . . . . . . . . . . . . . . .Р</t>
  </si>
  <si>
    <t>Часы сверхурочной работы. . . . . . . . . . . . . . . . . . . . . . . . . . . С</t>
  </si>
  <si>
    <t>Опоздания и преждевременный уход с работы. . . . . . .Н</t>
  </si>
  <si>
    <t>Командировки служебные. . . . . . . . . . . . . . . . . . . . . . . . . . . .К</t>
  </si>
  <si>
    <t>Отпуск за свой счет после родов. . . . . . . . . . . . . . . . . . . . .. . .Е</t>
  </si>
  <si>
    <t>Простои целосменные. . . . . . . . . . . . . . . . . . . . . . . . . . . . . . . .Ц</t>
  </si>
  <si>
    <t>Выполнение служебных поручений вне рерритории</t>
  </si>
  <si>
    <t>Очередные и дополнительные отпуска. . . . . . . . . . . . . . . . .О</t>
  </si>
  <si>
    <t>Льготные часы кормящим матерям. . . . . . . . . . . . . . . . . . . .М</t>
  </si>
  <si>
    <t>Простои (текущие) внутрисменные. . . . . . . . . . . . . . . . . . . .Ч</t>
  </si>
  <si>
    <t>обслуживаемой данным табелем. . . . . . . . . . . . . . . . . . .Т</t>
  </si>
  <si>
    <t>"___" подростков до 18 лет. . . . . . . . . . . . . . . . . . . . . . . . . . . .Л</t>
  </si>
  <si>
    <t>Неявки с разрешения администрации. . . . . . . . . . . . . . .А</t>
  </si>
  <si>
    <t>Табельщик (мастер)</t>
  </si>
  <si>
    <t>Начальник цеха (отдела) участка</t>
  </si>
  <si>
    <r>
      <t xml:space="preserve">Предприятие, организация    </t>
    </r>
    <r>
      <rPr>
        <i/>
        <u/>
        <sz val="10"/>
        <rFont val="Times New Roman"/>
        <family val="1"/>
        <charset val="204"/>
      </rPr>
      <t>ЗАО "Амкодор-Пинск"</t>
    </r>
  </si>
  <si>
    <t>выходные дни</t>
  </si>
  <si>
    <t>М</t>
  </si>
  <si>
    <t>Барауля В.М.</t>
  </si>
  <si>
    <t>Шкабара В.К.</t>
  </si>
  <si>
    <t>Лагодич А.К.</t>
  </si>
  <si>
    <t>Полещук С.В.</t>
  </si>
  <si>
    <t>Станкевич Ю.В.</t>
  </si>
  <si>
    <t>Сидорчук Г.П.</t>
  </si>
  <si>
    <t>Демкович Ю.Н.</t>
  </si>
  <si>
    <t>Жовнерик А.С.</t>
  </si>
  <si>
    <t>Охремчук Н.Н.</t>
  </si>
  <si>
    <t>Горбачевский Н.И.</t>
  </si>
  <si>
    <t>Безручко В.И.</t>
  </si>
  <si>
    <t>Вечерко А.Н.</t>
  </si>
  <si>
    <t>Родич С.А.</t>
  </si>
  <si>
    <t>Шолтанюк С.В.</t>
  </si>
  <si>
    <t>сл.-сант.</t>
  </si>
  <si>
    <t>сл.-вент.</t>
  </si>
  <si>
    <t>истопник</t>
  </si>
  <si>
    <t>маш.кот.</t>
  </si>
  <si>
    <r>
      <t>Цех (отдел, участок)</t>
    </r>
    <r>
      <rPr>
        <i/>
        <u/>
        <sz val="10"/>
        <rFont val="Times New Roman"/>
        <family val="1"/>
        <charset val="204"/>
      </rPr>
      <t xml:space="preserve"> Сантехнический участок</t>
    </r>
    <r>
      <rPr>
        <u/>
        <sz val="10"/>
        <rFont val="Times New Roman"/>
        <family val="1"/>
        <charset val="204"/>
      </rPr>
      <t xml:space="preserve">               </t>
    </r>
  </si>
  <si>
    <t>за  апрель 2012г.</t>
  </si>
  <si>
    <t>Бут-Гусаим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</si>
</sst>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Arial Cyr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NumberFormat="1" applyFont="1" applyFill="1" applyBorder="1" applyProtection="1">
      <protection hidden="1"/>
    </xf>
    <xf numFmtId="0" fontId="2" fillId="0" borderId="0" xfId="0" applyNumberFormat="1" applyFont="1" applyFill="1" applyProtection="1">
      <protection hidden="1"/>
    </xf>
    <xf numFmtId="0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Protection="1"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NumberFormat="1" applyFont="1" applyFill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Border="1" applyProtection="1">
      <protection hidden="1"/>
    </xf>
    <xf numFmtId="0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Border="1" applyProtection="1">
      <protection hidden="1"/>
    </xf>
    <xf numFmtId="0" fontId="3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Border="1" applyAlignment="1" applyProtection="1">
      <protection locked="0" hidden="1"/>
    </xf>
    <xf numFmtId="0" fontId="2" fillId="0" borderId="0" xfId="0" applyNumberFormat="1" applyFont="1" applyFill="1" applyAlignment="1" applyProtection="1">
      <alignment readingOrder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11" fillId="0" borderId="1" xfId="0" applyNumberFormat="1" applyFont="1" applyFill="1" applyBorder="1" applyAlignment="1" applyProtection="1">
      <alignment horizontal="center" textRotation="90" wrapText="1"/>
      <protection hidden="1"/>
    </xf>
    <xf numFmtId="0" fontId="13" fillId="0" borderId="1" xfId="0" applyNumberFormat="1" applyFont="1" applyFill="1" applyBorder="1" applyAlignment="1" applyProtection="1">
      <alignment horizontal="center" textRotation="90" wrapText="1"/>
      <protection hidden="1"/>
    </xf>
    <xf numFmtId="0" fontId="10" fillId="0" borderId="0" xfId="0" applyNumberFormat="1" applyFont="1" applyFill="1" applyProtection="1">
      <protection hidden="1"/>
    </xf>
    <xf numFmtId="0" fontId="13" fillId="0" borderId="1" xfId="0" applyNumberFormat="1" applyFont="1" applyFill="1" applyBorder="1" applyProtection="1">
      <protection hidden="1"/>
    </xf>
    <xf numFmtId="0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8" fillId="4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textRotation="90"/>
      <protection hidden="1"/>
    </xf>
    <xf numFmtId="0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textRotation="90" wrapText="1"/>
      <protection hidden="1"/>
    </xf>
    <xf numFmtId="0" fontId="2" fillId="0" borderId="2" xfId="0" applyNumberFormat="1" applyFont="1" applyFill="1" applyBorder="1" applyAlignment="1" applyProtection="1">
      <alignment horizontal="center" textRotation="90" wrapText="1"/>
      <protection hidden="1"/>
    </xf>
    <xf numFmtId="0" fontId="2" fillId="0" borderId="3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1" xfId="0" applyNumberFormat="1" applyFont="1" applyFill="1" applyBorder="1" applyAlignment="1" applyProtection="1">
      <alignment horizontal="center" textRotation="90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NumberFormat="1" applyFont="1" applyFill="1" applyBorder="1" applyAlignment="1" applyProtection="1">
      <alignment horizontal="center" vertical="center" textRotation="90"/>
      <protection hidden="1"/>
    </xf>
    <xf numFmtId="0" fontId="2" fillId="0" borderId="1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13" fillId="0" borderId="0" xfId="0" applyNumberFormat="1" applyFont="1" applyFill="1" applyBorder="1" applyAlignment="1" applyProtection="1">
      <alignment horizontal="center"/>
      <protection locked="0" hidden="1"/>
    </xf>
    <xf numFmtId="0" fontId="2" fillId="0" borderId="0" xfId="0" applyNumberFormat="1" applyFont="1" applyFill="1" applyBorder="1" applyAlignment="1" applyProtection="1">
      <alignment horizontal="center"/>
      <protection locked="0" hidden="1"/>
    </xf>
    <xf numFmtId="0" fontId="13" fillId="0" borderId="1" xfId="0" applyNumberFormat="1" applyFont="1" applyFill="1" applyBorder="1" applyAlignment="1" applyProtection="1">
      <alignment horizont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autoPageBreaks="0" fitToPage="1"/>
  </sheetPr>
  <dimension ref="A1:CB54"/>
  <sheetViews>
    <sheetView showZeros="0" tabSelected="1" showOutlineSymbols="0" topLeftCell="A19" zoomScaleNormal="100" zoomScaleSheetLayoutView="75" workbookViewId="0">
      <selection activeCell="H16" sqref="H16"/>
    </sheetView>
  </sheetViews>
  <sheetFormatPr defaultRowHeight="12.75" x14ac:dyDescent="0.2"/>
  <cols>
    <col min="1" max="1" width="3.5703125" style="4" customWidth="1"/>
    <col min="2" max="2" width="6" style="4" customWidth="1"/>
    <col min="3" max="3" width="20" style="4" customWidth="1"/>
    <col min="4" max="4" width="3.28515625" style="4" bestFit="1" customWidth="1"/>
    <col min="5" max="5" width="10.140625" style="4" customWidth="1"/>
    <col min="6" max="10" width="3.7109375" style="4" customWidth="1"/>
    <col min="11" max="12" width="3.7109375" style="10" customWidth="1"/>
    <col min="13" max="17" width="3.7109375" style="4" customWidth="1"/>
    <col min="18" max="19" width="3.7109375" style="10" customWidth="1"/>
    <col min="20" max="24" width="3.7109375" style="4" customWidth="1"/>
    <col min="25" max="26" width="3.7109375" style="10" customWidth="1"/>
    <col min="27" max="31" width="3.7109375" style="4" customWidth="1"/>
    <col min="32" max="33" width="3.7109375" style="10" customWidth="1"/>
    <col min="34" max="36" width="3.7109375" style="4" customWidth="1"/>
    <col min="37" max="37" width="6" style="4" customWidth="1"/>
    <col min="38" max="39" width="3.7109375" style="4" customWidth="1"/>
    <col min="40" max="40" width="5" style="4" customWidth="1"/>
    <col min="41" max="43" width="3.7109375" style="4" customWidth="1"/>
    <col min="44" max="44" width="5.28515625" style="4" customWidth="1"/>
    <col min="45" max="49" width="3.7109375" style="4" customWidth="1"/>
    <col min="50" max="50" width="4.7109375" style="4" customWidth="1"/>
    <col min="51" max="51" width="3.7109375" style="4" customWidth="1"/>
    <col min="52" max="52" width="6.28515625" style="4" customWidth="1"/>
    <col min="53" max="53" width="4.85546875" style="4" bestFit="1" customWidth="1"/>
    <col min="54" max="54" width="6.42578125" style="4" bestFit="1" customWidth="1"/>
    <col min="55" max="55" width="9.140625" style="4"/>
    <col min="56" max="57" width="3.7109375" style="4" customWidth="1"/>
    <col min="58" max="78" width="3.42578125" style="9" customWidth="1"/>
    <col min="79" max="81" width="3.42578125" style="4" customWidth="1"/>
    <col min="82" max="16384" width="9.140625" style="4"/>
  </cols>
  <sheetData>
    <row r="1" spans="1:80" x14ac:dyDescent="0.2">
      <c r="K1" s="4"/>
      <c r="L1" s="4"/>
      <c r="R1" s="4"/>
      <c r="S1" s="4"/>
      <c r="Y1" s="4"/>
      <c r="Z1" s="4"/>
      <c r="AF1" s="4"/>
      <c r="AG1" s="4"/>
      <c r="AQ1" s="48" t="s">
        <v>0</v>
      </c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80" ht="15.75" x14ac:dyDescent="0.25">
      <c r="A2" s="32" t="s">
        <v>61</v>
      </c>
      <c r="B2" s="32"/>
      <c r="C2" s="32"/>
      <c r="D2" s="32"/>
      <c r="E2" s="32"/>
      <c r="F2" s="32"/>
      <c r="G2" s="50" t="s">
        <v>1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32" t="s">
        <v>2</v>
      </c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80" ht="15.75" x14ac:dyDescent="0.25">
      <c r="A3" s="23" t="s">
        <v>82</v>
      </c>
      <c r="B3" s="23"/>
      <c r="C3" s="23"/>
      <c r="D3" s="23"/>
      <c r="E3" s="23"/>
      <c r="F3" s="23"/>
      <c r="H3" s="22"/>
      <c r="J3" s="22"/>
      <c r="K3" s="22"/>
      <c r="L3" s="51" t="s">
        <v>83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22"/>
      <c r="AL3" s="22"/>
      <c r="AM3" s="22"/>
      <c r="AN3" s="22"/>
      <c r="AO3" s="22"/>
      <c r="AP3" s="22"/>
      <c r="AQ3" s="49" t="s">
        <v>84</v>
      </c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S3" s="1"/>
      <c r="BT3" s="1"/>
      <c r="BU3" s="1"/>
      <c r="BV3" s="1"/>
      <c r="BW3" s="1"/>
      <c r="BX3" s="1"/>
    </row>
    <row r="4" spans="1:80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S4" s="1"/>
      <c r="BT4" s="1"/>
      <c r="BU4" s="1"/>
      <c r="BV4" s="1"/>
      <c r="BW4" s="1"/>
      <c r="BX4" s="1"/>
    </row>
    <row r="5" spans="1:80" s="12" customFormat="1" ht="15" customHeight="1" x14ac:dyDescent="0.2">
      <c r="A5" s="46" t="s">
        <v>3</v>
      </c>
      <c r="B5" s="38" t="s">
        <v>4</v>
      </c>
      <c r="C5" s="35" t="s">
        <v>5</v>
      </c>
      <c r="D5" s="38" t="s">
        <v>6</v>
      </c>
      <c r="E5" s="34" t="s">
        <v>7</v>
      </c>
      <c r="F5" s="40" t="s">
        <v>8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5" t="s">
        <v>9</v>
      </c>
      <c r="AL5" s="45"/>
      <c r="AM5" s="11"/>
      <c r="AN5" s="45" t="s">
        <v>10</v>
      </c>
      <c r="AO5" s="45"/>
      <c r="AP5" s="45"/>
      <c r="AQ5" s="45"/>
      <c r="AR5" s="45"/>
      <c r="AS5" s="45"/>
      <c r="AT5" s="45"/>
      <c r="AU5" s="11"/>
      <c r="AV5" s="45" t="s">
        <v>11</v>
      </c>
      <c r="AW5" s="45"/>
      <c r="AX5" s="45"/>
      <c r="AY5" s="45"/>
      <c r="AZ5" s="45" t="s">
        <v>12</v>
      </c>
      <c r="BA5" s="45"/>
      <c r="BB5" s="45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13"/>
      <c r="BT5" s="13"/>
      <c r="BU5" s="13"/>
      <c r="BV5" s="13"/>
      <c r="BW5" s="13"/>
      <c r="BX5" s="13"/>
      <c r="BY5" s="9"/>
      <c r="BZ5" s="9"/>
    </row>
    <row r="6" spans="1:80" s="12" customFormat="1" ht="12" customHeight="1" x14ac:dyDescent="0.2">
      <c r="A6" s="46"/>
      <c r="B6" s="38"/>
      <c r="C6" s="36"/>
      <c r="D6" s="38"/>
      <c r="E6" s="34"/>
      <c r="F6" s="33">
        <v>1</v>
      </c>
      <c r="G6" s="40">
        <v>2</v>
      </c>
      <c r="H6" s="40">
        <v>3</v>
      </c>
      <c r="I6" s="39">
        <v>4</v>
      </c>
      <c r="J6" s="39">
        <v>5</v>
      </c>
      <c r="K6" s="39">
        <v>6</v>
      </c>
      <c r="L6" s="33">
        <v>7</v>
      </c>
      <c r="M6" s="33">
        <v>8</v>
      </c>
      <c r="N6" s="40">
        <v>9</v>
      </c>
      <c r="O6" s="40">
        <v>10</v>
      </c>
      <c r="P6" s="39">
        <v>11</v>
      </c>
      <c r="Q6" s="39">
        <v>12</v>
      </c>
      <c r="R6" s="39">
        <v>13</v>
      </c>
      <c r="S6" s="33">
        <v>14</v>
      </c>
      <c r="T6" s="33">
        <v>15</v>
      </c>
      <c r="U6" s="40">
        <v>16</v>
      </c>
      <c r="V6" s="40">
        <v>17</v>
      </c>
      <c r="W6" s="39">
        <v>18</v>
      </c>
      <c r="X6" s="39">
        <v>19</v>
      </c>
      <c r="Y6" s="39">
        <v>20</v>
      </c>
      <c r="Z6" s="33">
        <v>21</v>
      </c>
      <c r="AA6" s="33">
        <v>22</v>
      </c>
      <c r="AB6" s="40">
        <v>23</v>
      </c>
      <c r="AC6" s="40">
        <v>24</v>
      </c>
      <c r="AD6" s="39">
        <v>25</v>
      </c>
      <c r="AE6" s="39">
        <v>26</v>
      </c>
      <c r="AF6" s="39">
        <v>27</v>
      </c>
      <c r="AG6" s="33">
        <v>28</v>
      </c>
      <c r="AH6" s="33">
        <v>29</v>
      </c>
      <c r="AI6" s="40">
        <v>30</v>
      </c>
      <c r="AJ6" s="40"/>
      <c r="AK6" s="42" t="s">
        <v>13</v>
      </c>
      <c r="AL6" s="42" t="s">
        <v>14</v>
      </c>
      <c r="AM6" s="41"/>
      <c r="AN6" s="41" t="s">
        <v>15</v>
      </c>
      <c r="AO6" s="42" t="s">
        <v>16</v>
      </c>
      <c r="AP6" s="41" t="s">
        <v>17</v>
      </c>
      <c r="AQ6" s="42" t="s">
        <v>18</v>
      </c>
      <c r="AR6" s="41" t="s">
        <v>19</v>
      </c>
      <c r="AS6" s="41"/>
      <c r="AT6" s="41" t="s">
        <v>20</v>
      </c>
      <c r="AU6" s="41" t="s">
        <v>21</v>
      </c>
      <c r="AV6" s="41" t="s">
        <v>22</v>
      </c>
      <c r="AW6" s="41" t="s">
        <v>23</v>
      </c>
      <c r="AX6" s="44" t="s">
        <v>62</v>
      </c>
      <c r="AY6" s="41"/>
      <c r="AZ6" s="53" t="s">
        <v>24</v>
      </c>
      <c r="BA6" s="47" t="s">
        <v>25</v>
      </c>
      <c r="BB6" s="47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80" ht="72.75" customHeight="1" x14ac:dyDescent="0.2">
      <c r="A7" s="46"/>
      <c r="B7" s="38"/>
      <c r="C7" s="37"/>
      <c r="D7" s="38"/>
      <c r="E7" s="34"/>
      <c r="F7" s="33"/>
      <c r="G7" s="40"/>
      <c r="H7" s="40"/>
      <c r="I7" s="39"/>
      <c r="J7" s="39"/>
      <c r="K7" s="39"/>
      <c r="L7" s="33"/>
      <c r="M7" s="33"/>
      <c r="N7" s="40"/>
      <c r="O7" s="40"/>
      <c r="P7" s="39"/>
      <c r="Q7" s="39"/>
      <c r="R7" s="39"/>
      <c r="S7" s="33"/>
      <c r="T7" s="33"/>
      <c r="U7" s="40"/>
      <c r="V7" s="40"/>
      <c r="W7" s="39"/>
      <c r="X7" s="39"/>
      <c r="Y7" s="39"/>
      <c r="Z7" s="33"/>
      <c r="AA7" s="33"/>
      <c r="AB7" s="40"/>
      <c r="AC7" s="40"/>
      <c r="AD7" s="39"/>
      <c r="AE7" s="39"/>
      <c r="AF7" s="39"/>
      <c r="AG7" s="33"/>
      <c r="AH7" s="33"/>
      <c r="AI7" s="40"/>
      <c r="AJ7" s="40"/>
      <c r="AK7" s="43"/>
      <c r="AL7" s="43"/>
      <c r="AM7" s="41"/>
      <c r="AN7" s="41"/>
      <c r="AO7" s="43"/>
      <c r="AP7" s="41"/>
      <c r="AQ7" s="43"/>
      <c r="AR7" s="41"/>
      <c r="AS7" s="41"/>
      <c r="AT7" s="41"/>
      <c r="AU7" s="41"/>
      <c r="AV7" s="41"/>
      <c r="AW7" s="41"/>
      <c r="AX7" s="44"/>
      <c r="AY7" s="41"/>
      <c r="AZ7" s="53"/>
      <c r="BA7" s="25" t="s">
        <v>26</v>
      </c>
      <c r="BB7" s="26" t="s">
        <v>27</v>
      </c>
      <c r="BD7" s="14"/>
    </row>
    <row r="8" spans="1:80" ht="18.75" customHeight="1" x14ac:dyDescent="0.25">
      <c r="A8" s="5">
        <v>1</v>
      </c>
      <c r="B8" s="24">
        <v>1325</v>
      </c>
      <c r="C8" s="6" t="s">
        <v>64</v>
      </c>
      <c r="D8" s="3"/>
      <c r="E8" s="3" t="s">
        <v>79</v>
      </c>
      <c r="F8" s="30">
        <v>5</v>
      </c>
      <c r="G8" s="2">
        <v>8</v>
      </c>
      <c r="H8" s="2">
        <v>8</v>
      </c>
      <c r="I8" s="29"/>
      <c r="J8" s="29"/>
      <c r="K8" s="29"/>
      <c r="L8" s="30"/>
      <c r="M8" s="30"/>
      <c r="N8" s="2"/>
      <c r="O8" s="2"/>
      <c r="P8" s="29"/>
      <c r="Q8" s="29"/>
      <c r="R8" s="29"/>
      <c r="S8" s="30"/>
      <c r="T8" s="30"/>
      <c r="U8" s="2"/>
      <c r="V8" s="2"/>
      <c r="W8" s="29"/>
      <c r="X8" s="29"/>
      <c r="Y8" s="29"/>
      <c r="Z8" s="30"/>
      <c r="AA8" s="30"/>
      <c r="AB8" s="2"/>
      <c r="AC8" s="2"/>
      <c r="AD8" s="29"/>
      <c r="AE8" s="29"/>
      <c r="AF8" s="29"/>
      <c r="AG8" s="30"/>
      <c r="AH8" s="30"/>
      <c r="AI8" s="2"/>
      <c r="AJ8" s="2"/>
      <c r="AK8" s="7">
        <f>COUNTIF(F8:AJ8,8)+COUNTIF(F8:AJ8,BH8)+COUNTIF(F8:AJ8,BI8)+COUNTIF(F8:AJ8,10)+COUNTIF(F8:AJ8,1)+COUNTIF(F8:AJ8,2)+COUNTIF(F8:AJ8,3)+COUNTIF(F8:AJ8,4)+COUNTIF(F8:AJ8,5)+COUNTIF(F8:AJ8,6)+COUNTIF(F8:AJ8,7)+(COUNTIF(F8:AJ8,BP8)*1)+(COUNTIF(F8:AJ8,BU8)*1)+(COUNTIF(F8:AJ8,BJ8)*1)</f>
        <v>3</v>
      </c>
      <c r="AL8" s="7">
        <f t="shared" ref="AL8:AL25" si="0">COUNTIF(F8:AJ8,"Ц")</f>
        <v>0</v>
      </c>
      <c r="AM8" s="7"/>
      <c r="AN8" s="7">
        <f t="shared" ref="AN8:AN25" si="1">COUNTIF(F8:AJ8,"О")</f>
        <v>0</v>
      </c>
      <c r="AO8" s="7"/>
      <c r="AP8" s="7">
        <f t="shared" ref="AP8:AP25" si="2">COUNTIF(F8:AJ8,"Б")</f>
        <v>0</v>
      </c>
      <c r="AQ8" s="7">
        <f>COUNTIF(F8:AJ8,"Г")+COUNTIF(F8:AJ8,"К")+COUNTIF(F8:AJ8,"М")</f>
        <v>0</v>
      </c>
      <c r="AR8" s="7">
        <f t="shared" ref="AR8:AR25" si="3">COUNTIF(F8:AJ8,"А")</f>
        <v>0</v>
      </c>
      <c r="AS8" s="7"/>
      <c r="AT8" s="7">
        <f t="shared" ref="AT8:AT25" si="4">COUNTIF(F8:AJ8,"П")</f>
        <v>0</v>
      </c>
      <c r="AU8" s="7">
        <f t="shared" ref="AU8:AU19" si="5">COUNTIF(F8:AJ8,BI8)</f>
        <v>0</v>
      </c>
      <c r="AV8" s="7"/>
      <c r="AW8" s="7"/>
      <c r="AX8" s="7">
        <f t="shared" ref="AX8:AX25" si="6">COUNTIF(F8:AJ8,"В")</f>
        <v>0</v>
      </c>
      <c r="AY8" s="7"/>
      <c r="AZ8" s="7">
        <f t="shared" ref="AZ8:AZ19" si="7">SUM(F8:AJ8)+(COUNTIF(F8:AJ8,BH8)*8)+(COUNTIF(F8:AJ8,BI8)*6)+(COUNTIF(F8:AJ8,BJ8)*7)</f>
        <v>21</v>
      </c>
      <c r="BA8" s="7">
        <f t="shared" ref="BA8:BA19" si="8">COUNTIF(F8:AJ8,BI8)*6+COUNTIF(F8:AJ8,BK8)*2</f>
        <v>0</v>
      </c>
      <c r="BB8" s="8">
        <f t="shared" ref="BB8:BB19" si="9">COUNTIF(F8:AJ8,BH8)*1.7+COUNTIF(F8:AJ8,BJ8)*7</f>
        <v>0</v>
      </c>
      <c r="BG8" s="9">
        <v>8</v>
      </c>
      <c r="BH8" s="1" t="s">
        <v>28</v>
      </c>
      <c r="BI8" s="1" t="s">
        <v>29</v>
      </c>
      <c r="BJ8" s="1" t="s">
        <v>30</v>
      </c>
      <c r="BK8" s="1">
        <v>10</v>
      </c>
      <c r="BL8" s="9" t="s">
        <v>31</v>
      </c>
      <c r="BM8" s="1" t="s">
        <v>32</v>
      </c>
      <c r="BN8" s="9" t="s">
        <v>33</v>
      </c>
      <c r="BO8" s="9" t="s">
        <v>34</v>
      </c>
      <c r="BP8" s="1" t="s">
        <v>35</v>
      </c>
      <c r="BQ8" s="1" t="s">
        <v>63</v>
      </c>
      <c r="BR8" s="1" t="s">
        <v>36</v>
      </c>
      <c r="BS8" s="9" t="s">
        <v>37</v>
      </c>
      <c r="BT8" s="9" t="s">
        <v>38</v>
      </c>
      <c r="BU8" s="9" t="s">
        <v>39</v>
      </c>
      <c r="BV8" s="9">
        <v>1</v>
      </c>
      <c r="BW8" s="9">
        <v>2</v>
      </c>
      <c r="BX8" s="9">
        <v>3</v>
      </c>
      <c r="BY8" s="9">
        <v>4</v>
      </c>
      <c r="BZ8" s="9">
        <v>5</v>
      </c>
      <c r="CA8" s="9">
        <v>6</v>
      </c>
      <c r="CB8" s="9">
        <v>7</v>
      </c>
    </row>
    <row r="9" spans="1:80" ht="18.95" customHeight="1" x14ac:dyDescent="0.25">
      <c r="A9" s="5">
        <v>2</v>
      </c>
      <c r="B9" s="24">
        <v>4171</v>
      </c>
      <c r="C9" s="6" t="s">
        <v>65</v>
      </c>
      <c r="D9" s="3"/>
      <c r="E9" s="3" t="s">
        <v>78</v>
      </c>
      <c r="F9" s="30">
        <v>5</v>
      </c>
      <c r="G9" s="2" t="s">
        <v>28</v>
      </c>
      <c r="H9" s="2" t="s">
        <v>28</v>
      </c>
      <c r="I9" s="29"/>
      <c r="J9" s="29"/>
      <c r="K9" s="29"/>
      <c r="L9" s="30"/>
      <c r="M9" s="30"/>
      <c r="N9" s="2"/>
      <c r="O9" s="2"/>
      <c r="P9" s="29"/>
      <c r="Q9" s="29"/>
      <c r="R9" s="29"/>
      <c r="S9" s="30"/>
      <c r="T9" s="30"/>
      <c r="U9" s="2"/>
      <c r="V9" s="2"/>
      <c r="W9" s="29"/>
      <c r="X9" s="29"/>
      <c r="Y9" s="29"/>
      <c r="Z9" s="30"/>
      <c r="AA9" s="30"/>
      <c r="AB9" s="2"/>
      <c r="AC9" s="2"/>
      <c r="AD9" s="29"/>
      <c r="AE9" s="29"/>
      <c r="AF9" s="29"/>
      <c r="AG9" s="30"/>
      <c r="AH9" s="30"/>
      <c r="AI9" s="2"/>
      <c r="AJ9" s="2"/>
      <c r="AK9" s="7">
        <f t="shared" ref="AK9:AK23" si="10">COUNTIF(F9:AJ9,8)+COUNTIF(F9:AJ9,BH9)+COUNTIF(F9:AJ9,BI9)+COUNTIF(F9:AJ9,10)+COUNTIF(F9:AJ9,1)+COUNTIF(F9:AJ9,2)+COUNTIF(F9:AJ9,3)+COUNTIF(F9:AJ9,4)+COUNTIF(F9:AJ9,5)+COUNTIF(F9:AJ9,6)+COUNTIF(F9:AJ9,7)+(COUNTIF(F9:AJ9,BP9)*1)+(COUNTIF(F9:AJ9,BU9)*1)+(COUNTIF(F9:AJ9,BJ9)*1)</f>
        <v>3</v>
      </c>
      <c r="AL9" s="7">
        <f t="shared" si="0"/>
        <v>0</v>
      </c>
      <c r="AM9" s="7"/>
      <c r="AN9" s="7">
        <f t="shared" si="1"/>
        <v>0</v>
      </c>
      <c r="AO9" s="7"/>
      <c r="AP9" s="7">
        <f t="shared" si="2"/>
        <v>0</v>
      </c>
      <c r="AQ9" s="7">
        <f t="shared" ref="AQ9:AQ25" si="11">COUNTIF(F9:AJ9,"Г")+COUNTIF(F9:AJ9,"К")+COUNTIF(F9:AJ9,"М")</f>
        <v>0</v>
      </c>
      <c r="AR9" s="7">
        <f t="shared" si="3"/>
        <v>0</v>
      </c>
      <c r="AS9" s="7"/>
      <c r="AT9" s="7">
        <f t="shared" si="4"/>
        <v>0</v>
      </c>
      <c r="AU9" s="7">
        <f t="shared" si="5"/>
        <v>0</v>
      </c>
      <c r="AV9" s="7"/>
      <c r="AW9" s="7"/>
      <c r="AX9" s="7">
        <f t="shared" si="6"/>
        <v>0</v>
      </c>
      <c r="AY9" s="7"/>
      <c r="AZ9" s="7">
        <f t="shared" si="7"/>
        <v>21</v>
      </c>
      <c r="BA9" s="7">
        <f t="shared" si="8"/>
        <v>0</v>
      </c>
      <c r="BB9" s="8">
        <f t="shared" si="9"/>
        <v>3.4</v>
      </c>
      <c r="BG9" s="9">
        <v>8</v>
      </c>
      <c r="BH9" s="1" t="s">
        <v>28</v>
      </c>
      <c r="BI9" s="1" t="s">
        <v>29</v>
      </c>
      <c r="BJ9" s="1" t="s">
        <v>30</v>
      </c>
      <c r="BK9" s="1">
        <v>10</v>
      </c>
      <c r="BL9" s="9" t="s">
        <v>31</v>
      </c>
      <c r="BM9" s="1" t="s">
        <v>32</v>
      </c>
      <c r="BN9" s="9" t="s">
        <v>33</v>
      </c>
      <c r="BO9" s="9" t="s">
        <v>34</v>
      </c>
      <c r="BP9" s="1" t="s">
        <v>35</v>
      </c>
      <c r="BQ9" s="1" t="s">
        <v>63</v>
      </c>
      <c r="BR9" s="1" t="s">
        <v>36</v>
      </c>
      <c r="BS9" s="9" t="s">
        <v>37</v>
      </c>
      <c r="BT9" s="9" t="s">
        <v>38</v>
      </c>
      <c r="BU9" s="9" t="s">
        <v>39</v>
      </c>
      <c r="BV9" s="9">
        <v>1</v>
      </c>
      <c r="BW9" s="9">
        <v>2</v>
      </c>
      <c r="BX9" s="9">
        <v>3</v>
      </c>
      <c r="BY9" s="9">
        <v>4</v>
      </c>
      <c r="BZ9" s="9">
        <v>5</v>
      </c>
      <c r="CA9" s="9">
        <v>6</v>
      </c>
      <c r="CB9" s="9">
        <v>7</v>
      </c>
    </row>
    <row r="10" spans="1:80" ht="18.95" customHeight="1" x14ac:dyDescent="0.25">
      <c r="A10" s="5">
        <v>3</v>
      </c>
      <c r="B10" s="24">
        <v>4108</v>
      </c>
      <c r="C10" s="6" t="s">
        <v>66</v>
      </c>
      <c r="D10" s="3"/>
      <c r="E10" s="3" t="s">
        <v>78</v>
      </c>
      <c r="F10" s="30"/>
      <c r="G10" s="2">
        <v>8</v>
      </c>
      <c r="H10" s="2">
        <v>4</v>
      </c>
      <c r="I10" s="29"/>
      <c r="J10" s="29"/>
      <c r="K10" s="29"/>
      <c r="L10" s="30"/>
      <c r="M10" s="30"/>
      <c r="N10" s="2"/>
      <c r="O10" s="2"/>
      <c r="P10" s="29"/>
      <c r="Q10" s="29"/>
      <c r="R10" s="29"/>
      <c r="S10" s="30"/>
      <c r="T10" s="30"/>
      <c r="U10" s="2"/>
      <c r="V10" s="2"/>
      <c r="W10" s="29"/>
      <c r="X10" s="29"/>
      <c r="Y10" s="29"/>
      <c r="Z10" s="30"/>
      <c r="AA10" s="30"/>
      <c r="AB10" s="2"/>
      <c r="AC10" s="2"/>
      <c r="AD10" s="29"/>
      <c r="AE10" s="29"/>
      <c r="AF10" s="29"/>
      <c r="AG10" s="30"/>
      <c r="AH10" s="30"/>
      <c r="AI10" s="2"/>
      <c r="AJ10" s="2"/>
      <c r="AK10" s="7">
        <f t="shared" si="10"/>
        <v>2</v>
      </c>
      <c r="AL10" s="7">
        <f t="shared" si="0"/>
        <v>0</v>
      </c>
      <c r="AM10" s="7"/>
      <c r="AN10" s="7">
        <f t="shared" si="1"/>
        <v>0</v>
      </c>
      <c r="AO10" s="7"/>
      <c r="AP10" s="7">
        <f t="shared" si="2"/>
        <v>0</v>
      </c>
      <c r="AQ10" s="7">
        <f t="shared" si="11"/>
        <v>0</v>
      </c>
      <c r="AR10" s="7">
        <f t="shared" si="3"/>
        <v>0</v>
      </c>
      <c r="AS10" s="7"/>
      <c r="AT10" s="7">
        <f t="shared" si="4"/>
        <v>0</v>
      </c>
      <c r="AU10" s="7">
        <f t="shared" si="5"/>
        <v>0</v>
      </c>
      <c r="AV10" s="7"/>
      <c r="AW10" s="7"/>
      <c r="AX10" s="7">
        <f t="shared" si="6"/>
        <v>0</v>
      </c>
      <c r="AY10" s="7"/>
      <c r="AZ10" s="7">
        <f t="shared" si="7"/>
        <v>12</v>
      </c>
      <c r="BA10" s="7">
        <f t="shared" si="8"/>
        <v>0</v>
      </c>
      <c r="BB10" s="8">
        <f t="shared" si="9"/>
        <v>0</v>
      </c>
      <c r="BG10" s="9">
        <v>8</v>
      </c>
      <c r="BH10" s="1" t="s">
        <v>28</v>
      </c>
      <c r="BI10" s="1" t="s">
        <v>29</v>
      </c>
      <c r="BJ10" s="1" t="s">
        <v>30</v>
      </c>
      <c r="BK10" s="1">
        <v>10</v>
      </c>
      <c r="BL10" s="9" t="s">
        <v>31</v>
      </c>
      <c r="BM10" s="1" t="s">
        <v>32</v>
      </c>
      <c r="BN10" s="9" t="s">
        <v>33</v>
      </c>
      <c r="BO10" s="9" t="s">
        <v>34</v>
      </c>
      <c r="BP10" s="1" t="s">
        <v>35</v>
      </c>
      <c r="BQ10" s="1" t="s">
        <v>63</v>
      </c>
      <c r="BR10" s="1" t="s">
        <v>36</v>
      </c>
      <c r="BS10" s="9" t="s">
        <v>37</v>
      </c>
      <c r="BT10" s="9" t="s">
        <v>38</v>
      </c>
      <c r="BU10" s="9" t="s">
        <v>39</v>
      </c>
      <c r="BV10" s="9">
        <v>1</v>
      </c>
      <c r="BW10" s="9">
        <v>2</v>
      </c>
      <c r="BX10" s="9">
        <v>3</v>
      </c>
      <c r="BY10" s="9">
        <v>4</v>
      </c>
      <c r="BZ10" s="9">
        <v>5</v>
      </c>
      <c r="CA10" s="9">
        <v>6</v>
      </c>
      <c r="CB10" s="9">
        <v>7</v>
      </c>
    </row>
    <row r="11" spans="1:80" ht="18.95" customHeight="1" x14ac:dyDescent="0.25">
      <c r="A11" s="5">
        <v>4</v>
      </c>
      <c r="B11" s="3">
        <v>111494</v>
      </c>
      <c r="C11" s="6" t="s">
        <v>67</v>
      </c>
      <c r="D11" s="3"/>
      <c r="E11" s="3" t="s">
        <v>78</v>
      </c>
      <c r="F11" s="30"/>
      <c r="G11" s="2">
        <v>8</v>
      </c>
      <c r="H11" s="2">
        <v>8</v>
      </c>
      <c r="I11" s="29"/>
      <c r="J11" s="29"/>
      <c r="K11" s="29"/>
      <c r="L11" s="30"/>
      <c r="M11" s="30"/>
      <c r="N11" s="2"/>
      <c r="O11" s="2"/>
      <c r="P11" s="29"/>
      <c r="Q11" s="29"/>
      <c r="R11" s="29"/>
      <c r="S11" s="30"/>
      <c r="T11" s="30"/>
      <c r="U11" s="2"/>
      <c r="V11" s="2"/>
      <c r="W11" s="29"/>
      <c r="X11" s="29"/>
      <c r="Y11" s="29"/>
      <c r="Z11" s="30"/>
      <c r="AA11" s="30"/>
      <c r="AB11" s="2"/>
      <c r="AC11" s="2"/>
      <c r="AD11" s="29"/>
      <c r="AE11" s="29"/>
      <c r="AF11" s="29"/>
      <c r="AG11" s="30"/>
      <c r="AH11" s="30"/>
      <c r="AI11" s="2"/>
      <c r="AJ11" s="2"/>
      <c r="AK11" s="7">
        <f t="shared" si="10"/>
        <v>2</v>
      </c>
      <c r="AL11" s="7">
        <f t="shared" si="0"/>
        <v>0</v>
      </c>
      <c r="AM11" s="7"/>
      <c r="AN11" s="7">
        <f t="shared" si="1"/>
        <v>0</v>
      </c>
      <c r="AO11" s="7"/>
      <c r="AP11" s="7">
        <f t="shared" si="2"/>
        <v>0</v>
      </c>
      <c r="AQ11" s="7">
        <f t="shared" si="11"/>
        <v>0</v>
      </c>
      <c r="AR11" s="7">
        <f t="shared" si="3"/>
        <v>0</v>
      </c>
      <c r="AS11" s="7"/>
      <c r="AT11" s="7">
        <f t="shared" si="4"/>
        <v>0</v>
      </c>
      <c r="AU11" s="7">
        <f t="shared" si="5"/>
        <v>0</v>
      </c>
      <c r="AV11" s="7"/>
      <c r="AW11" s="7"/>
      <c r="AX11" s="7">
        <f t="shared" si="6"/>
        <v>0</v>
      </c>
      <c r="AY11" s="7"/>
      <c r="AZ11" s="7">
        <f t="shared" si="7"/>
        <v>16</v>
      </c>
      <c r="BA11" s="7">
        <f t="shared" si="8"/>
        <v>0</v>
      </c>
      <c r="BB11" s="8">
        <f t="shared" si="9"/>
        <v>0</v>
      </c>
      <c r="BG11" s="9">
        <v>8</v>
      </c>
      <c r="BH11" s="1" t="s">
        <v>28</v>
      </c>
      <c r="BI11" s="1" t="s">
        <v>29</v>
      </c>
      <c r="BJ11" s="1" t="s">
        <v>30</v>
      </c>
      <c r="BK11" s="1">
        <v>10</v>
      </c>
      <c r="BL11" s="9" t="s">
        <v>31</v>
      </c>
      <c r="BM11" s="1" t="s">
        <v>32</v>
      </c>
      <c r="BN11" s="9" t="s">
        <v>33</v>
      </c>
      <c r="BO11" s="9" t="s">
        <v>34</v>
      </c>
      <c r="BP11" s="1" t="s">
        <v>35</v>
      </c>
      <c r="BQ11" s="1" t="s">
        <v>63</v>
      </c>
      <c r="BR11" s="1" t="s">
        <v>36</v>
      </c>
      <c r="BS11" s="9" t="s">
        <v>37</v>
      </c>
      <c r="BT11" s="9" t="s">
        <v>38</v>
      </c>
      <c r="BU11" s="9" t="s">
        <v>39</v>
      </c>
      <c r="BV11" s="9">
        <v>1</v>
      </c>
      <c r="BW11" s="9">
        <v>2</v>
      </c>
      <c r="BX11" s="9">
        <v>3</v>
      </c>
      <c r="BY11" s="9">
        <v>4</v>
      </c>
      <c r="BZ11" s="9">
        <v>5</v>
      </c>
      <c r="CA11" s="9">
        <v>6</v>
      </c>
      <c r="CB11" s="9">
        <v>7</v>
      </c>
    </row>
    <row r="12" spans="1:80" ht="18.95" customHeight="1" x14ac:dyDescent="0.25">
      <c r="A12" s="5">
        <v>5</v>
      </c>
      <c r="B12" s="3">
        <v>111587</v>
      </c>
      <c r="C12" s="6" t="s">
        <v>68</v>
      </c>
      <c r="D12" s="3"/>
      <c r="E12" s="3" t="s">
        <v>78</v>
      </c>
      <c r="F12" s="30">
        <v>3</v>
      </c>
      <c r="G12" s="2"/>
      <c r="H12" s="2"/>
      <c r="I12" s="29"/>
      <c r="J12" s="29"/>
      <c r="K12" s="29"/>
      <c r="L12" s="30"/>
      <c r="M12" s="30"/>
      <c r="N12" s="2"/>
      <c r="O12" s="2"/>
      <c r="P12" s="29"/>
      <c r="Q12" s="29"/>
      <c r="R12" s="29"/>
      <c r="S12" s="30"/>
      <c r="T12" s="30"/>
      <c r="U12" s="2"/>
      <c r="V12" s="2"/>
      <c r="W12" s="29"/>
      <c r="X12" s="29"/>
      <c r="Y12" s="29"/>
      <c r="Z12" s="30"/>
      <c r="AA12" s="30"/>
      <c r="AB12" s="2"/>
      <c r="AC12" s="2"/>
      <c r="AD12" s="29"/>
      <c r="AE12" s="29"/>
      <c r="AF12" s="29"/>
      <c r="AG12" s="30"/>
      <c r="AH12" s="30"/>
      <c r="AI12" s="2"/>
      <c r="AJ12" s="2"/>
      <c r="AK12" s="7">
        <f t="shared" si="10"/>
        <v>1</v>
      </c>
      <c r="AL12" s="7">
        <f t="shared" si="0"/>
        <v>0</v>
      </c>
      <c r="AM12" s="7"/>
      <c r="AN12" s="7">
        <f t="shared" si="1"/>
        <v>0</v>
      </c>
      <c r="AO12" s="7"/>
      <c r="AP12" s="7">
        <f t="shared" si="2"/>
        <v>0</v>
      </c>
      <c r="AQ12" s="7">
        <f t="shared" si="11"/>
        <v>0</v>
      </c>
      <c r="AR12" s="7">
        <f t="shared" si="3"/>
        <v>0</v>
      </c>
      <c r="AS12" s="7"/>
      <c r="AT12" s="7">
        <f t="shared" si="4"/>
        <v>0</v>
      </c>
      <c r="AU12" s="7">
        <f t="shared" si="5"/>
        <v>0</v>
      </c>
      <c r="AV12" s="7"/>
      <c r="AW12" s="7"/>
      <c r="AX12" s="7">
        <f t="shared" si="6"/>
        <v>0</v>
      </c>
      <c r="AY12" s="7"/>
      <c r="AZ12" s="7">
        <f t="shared" si="7"/>
        <v>3</v>
      </c>
      <c r="BA12" s="7">
        <f t="shared" si="8"/>
        <v>0</v>
      </c>
      <c r="BB12" s="8">
        <f t="shared" si="9"/>
        <v>0</v>
      </c>
      <c r="BG12" s="9">
        <v>8</v>
      </c>
      <c r="BH12" s="1" t="s">
        <v>28</v>
      </c>
      <c r="BI12" s="1" t="s">
        <v>29</v>
      </c>
      <c r="BJ12" s="1" t="s">
        <v>30</v>
      </c>
      <c r="BK12" s="1">
        <v>10</v>
      </c>
      <c r="BL12" s="9" t="s">
        <v>31</v>
      </c>
      <c r="BM12" s="1" t="s">
        <v>32</v>
      </c>
      <c r="BN12" s="9" t="s">
        <v>33</v>
      </c>
      <c r="BO12" s="9" t="s">
        <v>34</v>
      </c>
      <c r="BP12" s="1" t="s">
        <v>35</v>
      </c>
      <c r="BQ12" s="1" t="s">
        <v>63</v>
      </c>
      <c r="BR12" s="1" t="s">
        <v>36</v>
      </c>
      <c r="BS12" s="9" t="s">
        <v>37</v>
      </c>
      <c r="BT12" s="9" t="s">
        <v>38</v>
      </c>
      <c r="BU12" s="9" t="s">
        <v>39</v>
      </c>
      <c r="BV12" s="9">
        <v>1</v>
      </c>
      <c r="BW12" s="9">
        <v>2</v>
      </c>
      <c r="BX12" s="9">
        <v>3</v>
      </c>
      <c r="BY12" s="9">
        <v>4</v>
      </c>
      <c r="BZ12" s="9">
        <v>5</v>
      </c>
      <c r="CA12" s="9">
        <v>6</v>
      </c>
      <c r="CB12" s="9">
        <v>7</v>
      </c>
    </row>
    <row r="13" spans="1:80" ht="18.95" customHeight="1" x14ac:dyDescent="0.25">
      <c r="A13" s="5">
        <v>6</v>
      </c>
      <c r="B13" s="3">
        <v>111623</v>
      </c>
      <c r="C13" s="6" t="s">
        <v>69</v>
      </c>
      <c r="D13" s="3"/>
      <c r="E13" s="3" t="s">
        <v>80</v>
      </c>
      <c r="F13" s="30"/>
      <c r="G13" s="2">
        <v>8</v>
      </c>
      <c r="H13" s="2">
        <v>8</v>
      </c>
      <c r="I13" s="29"/>
      <c r="J13" s="29"/>
      <c r="K13" s="29"/>
      <c r="L13" s="30"/>
      <c r="M13" s="30"/>
      <c r="N13" s="2"/>
      <c r="O13" s="2"/>
      <c r="P13" s="29"/>
      <c r="Q13" s="29"/>
      <c r="R13" s="29"/>
      <c r="S13" s="30"/>
      <c r="T13" s="30"/>
      <c r="U13" s="2"/>
      <c r="V13" s="2"/>
      <c r="W13" s="29"/>
      <c r="X13" s="29"/>
      <c r="Y13" s="29"/>
      <c r="Z13" s="30"/>
      <c r="AA13" s="30"/>
      <c r="AB13" s="2"/>
      <c r="AC13" s="2"/>
      <c r="AD13" s="29"/>
      <c r="AE13" s="29"/>
      <c r="AF13" s="29"/>
      <c r="AG13" s="30"/>
      <c r="AH13" s="30"/>
      <c r="AI13" s="2"/>
      <c r="AJ13" s="2"/>
      <c r="AK13" s="7">
        <f t="shared" si="10"/>
        <v>2</v>
      </c>
      <c r="AL13" s="7">
        <f t="shared" si="0"/>
        <v>0</v>
      </c>
      <c r="AM13" s="7"/>
      <c r="AN13" s="7">
        <f t="shared" si="1"/>
        <v>0</v>
      </c>
      <c r="AO13" s="7"/>
      <c r="AP13" s="7">
        <f t="shared" si="2"/>
        <v>0</v>
      </c>
      <c r="AQ13" s="7">
        <f t="shared" si="11"/>
        <v>0</v>
      </c>
      <c r="AR13" s="7">
        <f t="shared" si="3"/>
        <v>0</v>
      </c>
      <c r="AS13" s="7"/>
      <c r="AT13" s="7">
        <f t="shared" si="4"/>
        <v>0</v>
      </c>
      <c r="AU13" s="7">
        <f t="shared" si="5"/>
        <v>0</v>
      </c>
      <c r="AV13" s="7"/>
      <c r="AW13" s="7"/>
      <c r="AX13" s="7">
        <f t="shared" si="6"/>
        <v>0</v>
      </c>
      <c r="AY13" s="7"/>
      <c r="AZ13" s="7">
        <f t="shared" si="7"/>
        <v>16</v>
      </c>
      <c r="BA13" s="7">
        <f t="shared" si="8"/>
        <v>0</v>
      </c>
      <c r="BB13" s="8">
        <f t="shared" si="9"/>
        <v>0</v>
      </c>
      <c r="BG13" s="9">
        <v>8</v>
      </c>
      <c r="BH13" s="1" t="s">
        <v>28</v>
      </c>
      <c r="BI13" s="1" t="s">
        <v>29</v>
      </c>
      <c r="BJ13" s="1" t="s">
        <v>30</v>
      </c>
      <c r="BK13" s="1">
        <v>10</v>
      </c>
      <c r="BL13" s="9" t="s">
        <v>31</v>
      </c>
      <c r="BM13" s="1" t="s">
        <v>32</v>
      </c>
      <c r="BN13" s="9" t="s">
        <v>33</v>
      </c>
      <c r="BO13" s="9" t="s">
        <v>34</v>
      </c>
      <c r="BP13" s="1" t="s">
        <v>35</v>
      </c>
      <c r="BQ13" s="1" t="s">
        <v>63</v>
      </c>
      <c r="BR13" s="1" t="s">
        <v>36</v>
      </c>
      <c r="BS13" s="9" t="s">
        <v>37</v>
      </c>
      <c r="BT13" s="9" t="s">
        <v>38</v>
      </c>
      <c r="BU13" s="9" t="s">
        <v>39</v>
      </c>
      <c r="BV13" s="9">
        <v>1</v>
      </c>
      <c r="BW13" s="9">
        <v>2</v>
      </c>
      <c r="BX13" s="9">
        <v>3</v>
      </c>
      <c r="BY13" s="9">
        <v>4</v>
      </c>
      <c r="BZ13" s="9">
        <v>5</v>
      </c>
      <c r="CA13" s="9">
        <v>6</v>
      </c>
      <c r="CB13" s="9">
        <v>7</v>
      </c>
    </row>
    <row r="14" spans="1:80" ht="18.95" customHeight="1" x14ac:dyDescent="0.25">
      <c r="A14" s="5">
        <v>7</v>
      </c>
      <c r="B14" s="3"/>
      <c r="C14" s="6" t="s">
        <v>70</v>
      </c>
      <c r="D14" s="3"/>
      <c r="E14" s="3" t="s">
        <v>80</v>
      </c>
      <c r="F14" s="30"/>
      <c r="G14" s="2">
        <v>8</v>
      </c>
      <c r="H14" s="2">
        <v>8</v>
      </c>
      <c r="I14" s="29"/>
      <c r="J14" s="29"/>
      <c r="K14" s="29"/>
      <c r="L14" s="30"/>
      <c r="M14" s="30"/>
      <c r="N14" s="2"/>
      <c r="O14" s="2"/>
      <c r="P14" s="29"/>
      <c r="Q14" s="29"/>
      <c r="R14" s="29"/>
      <c r="S14" s="30"/>
      <c r="T14" s="30"/>
      <c r="U14" s="2"/>
      <c r="V14" s="2"/>
      <c r="W14" s="29"/>
      <c r="X14" s="29"/>
      <c r="Y14" s="29"/>
      <c r="Z14" s="30"/>
      <c r="AA14" s="30"/>
      <c r="AB14" s="2"/>
      <c r="AC14" s="2"/>
      <c r="AD14" s="29"/>
      <c r="AE14" s="29"/>
      <c r="AF14" s="29"/>
      <c r="AG14" s="30"/>
      <c r="AH14" s="30"/>
      <c r="AI14" s="2"/>
      <c r="AJ14" s="2"/>
      <c r="AK14" s="7">
        <f t="shared" si="10"/>
        <v>2</v>
      </c>
      <c r="AL14" s="7">
        <f t="shared" si="0"/>
        <v>0</v>
      </c>
      <c r="AM14" s="7"/>
      <c r="AN14" s="7">
        <f t="shared" si="1"/>
        <v>0</v>
      </c>
      <c r="AO14" s="7"/>
      <c r="AP14" s="7">
        <f t="shared" si="2"/>
        <v>0</v>
      </c>
      <c r="AQ14" s="7">
        <f t="shared" si="11"/>
        <v>0</v>
      </c>
      <c r="AR14" s="7">
        <f t="shared" si="3"/>
        <v>0</v>
      </c>
      <c r="AS14" s="7"/>
      <c r="AT14" s="7">
        <f t="shared" si="4"/>
        <v>0</v>
      </c>
      <c r="AU14" s="7">
        <f t="shared" si="5"/>
        <v>0</v>
      </c>
      <c r="AV14" s="7"/>
      <c r="AW14" s="7"/>
      <c r="AX14" s="7">
        <f t="shared" si="6"/>
        <v>0</v>
      </c>
      <c r="AY14" s="7"/>
      <c r="AZ14" s="7">
        <f t="shared" si="7"/>
        <v>16</v>
      </c>
      <c r="BA14" s="7">
        <f t="shared" si="8"/>
        <v>0</v>
      </c>
      <c r="BB14" s="8">
        <f t="shared" si="9"/>
        <v>0</v>
      </c>
      <c r="BG14" s="9">
        <v>8</v>
      </c>
      <c r="BH14" s="1" t="s">
        <v>28</v>
      </c>
      <c r="BI14" s="1" t="s">
        <v>29</v>
      </c>
      <c r="BJ14" s="1" t="s">
        <v>30</v>
      </c>
      <c r="BK14" s="1">
        <v>10</v>
      </c>
      <c r="BL14" s="9" t="s">
        <v>31</v>
      </c>
      <c r="BM14" s="1" t="s">
        <v>32</v>
      </c>
      <c r="BN14" s="9" t="s">
        <v>33</v>
      </c>
      <c r="BO14" s="9" t="s">
        <v>34</v>
      </c>
      <c r="BP14" s="1" t="s">
        <v>35</v>
      </c>
      <c r="BQ14" s="1" t="s">
        <v>63</v>
      </c>
      <c r="BR14" s="1" t="s">
        <v>36</v>
      </c>
      <c r="BS14" s="9" t="s">
        <v>37</v>
      </c>
      <c r="BT14" s="9" t="s">
        <v>38</v>
      </c>
      <c r="BU14" s="9" t="s">
        <v>39</v>
      </c>
      <c r="BV14" s="9">
        <v>1</v>
      </c>
      <c r="BW14" s="9">
        <v>2</v>
      </c>
      <c r="BX14" s="9">
        <v>3</v>
      </c>
      <c r="BY14" s="9">
        <v>4</v>
      </c>
      <c r="BZ14" s="9">
        <v>5</v>
      </c>
      <c r="CA14" s="9">
        <v>6</v>
      </c>
      <c r="CB14" s="9">
        <v>7</v>
      </c>
    </row>
    <row r="15" spans="1:80" ht="18.95" customHeight="1" x14ac:dyDescent="0.25">
      <c r="A15" s="5">
        <v>8</v>
      </c>
      <c r="B15" s="3">
        <v>111475</v>
      </c>
      <c r="C15" s="6" t="s">
        <v>71</v>
      </c>
      <c r="D15" s="3"/>
      <c r="E15" s="3" t="s">
        <v>80</v>
      </c>
      <c r="F15" s="30"/>
      <c r="G15" s="2">
        <v>4</v>
      </c>
      <c r="H15" s="2"/>
      <c r="I15" s="29"/>
      <c r="J15" s="29"/>
      <c r="K15" s="29"/>
      <c r="L15" s="30"/>
      <c r="M15" s="30"/>
      <c r="N15" s="2"/>
      <c r="O15" s="2"/>
      <c r="P15" s="29"/>
      <c r="Q15" s="29"/>
      <c r="R15" s="29"/>
      <c r="S15" s="30"/>
      <c r="T15" s="30"/>
      <c r="U15" s="2"/>
      <c r="V15" s="2"/>
      <c r="W15" s="29"/>
      <c r="X15" s="29"/>
      <c r="Y15" s="29"/>
      <c r="Z15" s="30"/>
      <c r="AA15" s="30"/>
      <c r="AB15" s="2"/>
      <c r="AC15" s="2"/>
      <c r="AD15" s="29"/>
      <c r="AE15" s="29"/>
      <c r="AF15" s="29"/>
      <c r="AG15" s="30"/>
      <c r="AH15" s="30"/>
      <c r="AI15" s="2"/>
      <c r="AJ15" s="2"/>
      <c r="AK15" s="7">
        <f t="shared" si="10"/>
        <v>1</v>
      </c>
      <c r="AL15" s="7">
        <f t="shared" si="0"/>
        <v>0</v>
      </c>
      <c r="AM15" s="7"/>
      <c r="AN15" s="7">
        <f t="shared" si="1"/>
        <v>0</v>
      </c>
      <c r="AO15" s="7"/>
      <c r="AP15" s="7">
        <f t="shared" si="2"/>
        <v>0</v>
      </c>
      <c r="AQ15" s="7">
        <f t="shared" si="11"/>
        <v>0</v>
      </c>
      <c r="AR15" s="7">
        <f t="shared" si="3"/>
        <v>0</v>
      </c>
      <c r="AS15" s="7"/>
      <c r="AT15" s="7">
        <f t="shared" si="4"/>
        <v>0</v>
      </c>
      <c r="AU15" s="7">
        <f t="shared" si="5"/>
        <v>0</v>
      </c>
      <c r="AV15" s="7"/>
      <c r="AW15" s="7"/>
      <c r="AX15" s="7">
        <f t="shared" si="6"/>
        <v>0</v>
      </c>
      <c r="AY15" s="7"/>
      <c r="AZ15" s="7">
        <f t="shared" si="7"/>
        <v>4</v>
      </c>
      <c r="BA15" s="7">
        <f t="shared" si="8"/>
        <v>0</v>
      </c>
      <c r="BB15" s="8">
        <f t="shared" si="9"/>
        <v>0</v>
      </c>
      <c r="BG15" s="9">
        <v>8</v>
      </c>
      <c r="BH15" s="1" t="s">
        <v>28</v>
      </c>
      <c r="BI15" s="1" t="s">
        <v>29</v>
      </c>
      <c r="BJ15" s="1" t="s">
        <v>30</v>
      </c>
      <c r="BK15" s="1">
        <v>10</v>
      </c>
      <c r="BL15" s="9" t="s">
        <v>31</v>
      </c>
      <c r="BM15" s="1" t="s">
        <v>32</v>
      </c>
      <c r="BN15" s="9" t="s">
        <v>33</v>
      </c>
      <c r="BO15" s="9" t="s">
        <v>34</v>
      </c>
      <c r="BP15" s="1" t="s">
        <v>35</v>
      </c>
      <c r="BQ15" s="1" t="s">
        <v>63</v>
      </c>
      <c r="BR15" s="1" t="s">
        <v>36</v>
      </c>
      <c r="BS15" s="9" t="s">
        <v>37</v>
      </c>
      <c r="BT15" s="9" t="s">
        <v>38</v>
      </c>
      <c r="BU15" s="9" t="s">
        <v>39</v>
      </c>
      <c r="BV15" s="9">
        <v>1</v>
      </c>
      <c r="BW15" s="9">
        <v>2</v>
      </c>
      <c r="BX15" s="9">
        <v>3</v>
      </c>
      <c r="BY15" s="9">
        <v>4</v>
      </c>
      <c r="BZ15" s="9">
        <v>5</v>
      </c>
      <c r="CA15" s="9">
        <v>6</v>
      </c>
      <c r="CB15" s="9">
        <v>7</v>
      </c>
    </row>
    <row r="16" spans="1:80" ht="18.95" customHeight="1" x14ac:dyDescent="0.25">
      <c r="A16" s="5">
        <v>9</v>
      </c>
      <c r="B16" s="3">
        <v>111629</v>
      </c>
      <c r="C16" s="6" t="s">
        <v>72</v>
      </c>
      <c r="D16" s="3"/>
      <c r="E16" s="3" t="s">
        <v>80</v>
      </c>
      <c r="F16" s="30"/>
      <c r="G16" s="2">
        <v>8</v>
      </c>
      <c r="H16" s="2">
        <v>8</v>
      </c>
      <c r="I16" s="29"/>
      <c r="J16" s="29"/>
      <c r="K16" s="29"/>
      <c r="L16" s="30"/>
      <c r="M16" s="30"/>
      <c r="N16" s="2"/>
      <c r="O16" s="2"/>
      <c r="P16" s="29"/>
      <c r="Q16" s="29"/>
      <c r="R16" s="29"/>
      <c r="S16" s="30"/>
      <c r="T16" s="30"/>
      <c r="U16" s="2"/>
      <c r="V16" s="2"/>
      <c r="W16" s="29"/>
      <c r="X16" s="29"/>
      <c r="Y16" s="29"/>
      <c r="Z16" s="30"/>
      <c r="AA16" s="30"/>
      <c r="AB16" s="2"/>
      <c r="AC16" s="2"/>
      <c r="AD16" s="29"/>
      <c r="AE16" s="29"/>
      <c r="AF16" s="29"/>
      <c r="AG16" s="30"/>
      <c r="AH16" s="30"/>
      <c r="AI16" s="2"/>
      <c r="AJ16" s="2"/>
      <c r="AK16" s="7">
        <f t="shared" si="10"/>
        <v>2</v>
      </c>
      <c r="AL16" s="7">
        <f t="shared" si="0"/>
        <v>0</v>
      </c>
      <c r="AM16" s="7"/>
      <c r="AN16" s="7">
        <f t="shared" si="1"/>
        <v>0</v>
      </c>
      <c r="AO16" s="7"/>
      <c r="AP16" s="7">
        <f t="shared" si="2"/>
        <v>0</v>
      </c>
      <c r="AQ16" s="7">
        <f t="shared" si="11"/>
        <v>0</v>
      </c>
      <c r="AR16" s="7">
        <f t="shared" si="3"/>
        <v>0</v>
      </c>
      <c r="AS16" s="7"/>
      <c r="AT16" s="7">
        <f t="shared" si="4"/>
        <v>0</v>
      </c>
      <c r="AU16" s="7">
        <f t="shared" si="5"/>
        <v>0</v>
      </c>
      <c r="AV16" s="7"/>
      <c r="AW16" s="7"/>
      <c r="AX16" s="7">
        <f t="shared" si="6"/>
        <v>0</v>
      </c>
      <c r="AY16" s="7"/>
      <c r="AZ16" s="7">
        <f t="shared" si="7"/>
        <v>16</v>
      </c>
      <c r="BA16" s="7">
        <f t="shared" si="8"/>
        <v>0</v>
      </c>
      <c r="BB16" s="8">
        <f t="shared" si="9"/>
        <v>0</v>
      </c>
      <c r="BG16" s="9">
        <v>8</v>
      </c>
      <c r="BH16" s="1" t="s">
        <v>28</v>
      </c>
      <c r="BI16" s="1" t="s">
        <v>29</v>
      </c>
      <c r="BJ16" s="1" t="s">
        <v>30</v>
      </c>
      <c r="BK16" s="1">
        <v>10</v>
      </c>
      <c r="BL16" s="9" t="s">
        <v>31</v>
      </c>
      <c r="BM16" s="1" t="s">
        <v>32</v>
      </c>
      <c r="BN16" s="9" t="s">
        <v>33</v>
      </c>
      <c r="BO16" s="9" t="s">
        <v>34</v>
      </c>
      <c r="BP16" s="1" t="s">
        <v>35</v>
      </c>
      <c r="BQ16" s="1" t="s">
        <v>63</v>
      </c>
      <c r="BR16" s="1" t="s">
        <v>36</v>
      </c>
      <c r="BS16" s="9" t="s">
        <v>37</v>
      </c>
      <c r="BT16" s="9" t="s">
        <v>38</v>
      </c>
      <c r="BU16" s="9" t="s">
        <v>39</v>
      </c>
      <c r="BV16" s="9">
        <v>1</v>
      </c>
      <c r="BW16" s="9">
        <v>2</v>
      </c>
      <c r="BX16" s="9">
        <v>3</v>
      </c>
      <c r="BY16" s="9">
        <v>4</v>
      </c>
      <c r="BZ16" s="9">
        <v>5</v>
      </c>
      <c r="CA16" s="9">
        <v>6</v>
      </c>
      <c r="CB16" s="9">
        <v>7</v>
      </c>
    </row>
    <row r="17" spans="1:80" ht="18.95" customHeight="1" x14ac:dyDescent="0.25">
      <c r="A17" s="5">
        <v>10</v>
      </c>
      <c r="B17" s="24">
        <v>1127</v>
      </c>
      <c r="C17" s="6" t="s">
        <v>73</v>
      </c>
      <c r="D17" s="3"/>
      <c r="E17" s="3" t="s">
        <v>81</v>
      </c>
      <c r="F17" s="30"/>
      <c r="G17" s="2"/>
      <c r="H17" s="2"/>
      <c r="I17" s="29"/>
      <c r="J17" s="29"/>
      <c r="K17" s="29"/>
      <c r="L17" s="30"/>
      <c r="M17" s="30"/>
      <c r="N17" s="2"/>
      <c r="O17" s="2"/>
      <c r="P17" s="29"/>
      <c r="Q17" s="29"/>
      <c r="R17" s="29"/>
      <c r="S17" s="30"/>
      <c r="T17" s="30"/>
      <c r="U17" s="2"/>
      <c r="V17" s="2"/>
      <c r="W17" s="29"/>
      <c r="X17" s="29"/>
      <c r="Y17" s="29"/>
      <c r="Z17" s="30"/>
      <c r="AA17" s="30"/>
      <c r="AB17" s="2"/>
      <c r="AC17" s="2"/>
      <c r="AD17" s="29"/>
      <c r="AE17" s="29"/>
      <c r="AF17" s="29"/>
      <c r="AG17" s="30"/>
      <c r="AH17" s="30"/>
      <c r="AI17" s="2"/>
      <c r="AJ17" s="2"/>
      <c r="AK17" s="7">
        <f t="shared" si="10"/>
        <v>0</v>
      </c>
      <c r="AL17" s="7">
        <f t="shared" si="0"/>
        <v>0</v>
      </c>
      <c r="AM17" s="7"/>
      <c r="AN17" s="7">
        <f t="shared" si="1"/>
        <v>0</v>
      </c>
      <c r="AO17" s="7"/>
      <c r="AP17" s="7">
        <f t="shared" si="2"/>
        <v>0</v>
      </c>
      <c r="AQ17" s="7">
        <f t="shared" si="11"/>
        <v>0</v>
      </c>
      <c r="AR17" s="7">
        <f t="shared" si="3"/>
        <v>0</v>
      </c>
      <c r="AS17" s="7"/>
      <c r="AT17" s="7">
        <f t="shared" si="4"/>
        <v>0</v>
      </c>
      <c r="AU17" s="7">
        <f t="shared" si="5"/>
        <v>0</v>
      </c>
      <c r="AV17" s="7"/>
      <c r="AW17" s="7"/>
      <c r="AX17" s="7">
        <f t="shared" si="6"/>
        <v>0</v>
      </c>
      <c r="AY17" s="7"/>
      <c r="AZ17" s="7">
        <f t="shared" si="7"/>
        <v>0</v>
      </c>
      <c r="BA17" s="7">
        <f t="shared" si="8"/>
        <v>0</v>
      </c>
      <c r="BB17" s="8">
        <f t="shared" si="9"/>
        <v>0</v>
      </c>
      <c r="BG17" s="9">
        <v>9</v>
      </c>
      <c r="BH17" s="1" t="s">
        <v>28</v>
      </c>
      <c r="BI17" s="1" t="s">
        <v>29</v>
      </c>
      <c r="BJ17" s="1" t="s">
        <v>30</v>
      </c>
      <c r="BK17" s="1">
        <v>10</v>
      </c>
      <c r="BL17" s="9" t="s">
        <v>31</v>
      </c>
      <c r="BM17" s="1" t="s">
        <v>32</v>
      </c>
      <c r="BN17" s="9" t="s">
        <v>33</v>
      </c>
      <c r="BO17" s="9" t="s">
        <v>34</v>
      </c>
      <c r="BP17" s="1" t="s">
        <v>35</v>
      </c>
      <c r="BQ17" s="1" t="s">
        <v>63</v>
      </c>
      <c r="BR17" s="1" t="s">
        <v>36</v>
      </c>
      <c r="BS17" s="9" t="s">
        <v>37</v>
      </c>
      <c r="BT17" s="9" t="s">
        <v>38</v>
      </c>
      <c r="BU17" s="9" t="s">
        <v>39</v>
      </c>
      <c r="BV17" s="9">
        <v>1</v>
      </c>
      <c r="BW17" s="9">
        <v>2</v>
      </c>
      <c r="BX17" s="9">
        <v>3</v>
      </c>
      <c r="BY17" s="9">
        <v>4</v>
      </c>
      <c r="BZ17" s="9">
        <v>5</v>
      </c>
      <c r="CA17" s="9">
        <v>6</v>
      </c>
      <c r="CB17" s="9">
        <v>7</v>
      </c>
    </row>
    <row r="18" spans="1:80" ht="18.95" customHeight="1" x14ac:dyDescent="0.25">
      <c r="A18" s="5">
        <v>11</v>
      </c>
      <c r="B18" s="24">
        <v>4424</v>
      </c>
      <c r="C18" s="6" t="s">
        <v>74</v>
      </c>
      <c r="D18" s="3"/>
      <c r="E18" s="3" t="s">
        <v>81</v>
      </c>
      <c r="F18" s="30"/>
      <c r="G18" s="2"/>
      <c r="H18" s="2"/>
      <c r="I18" s="29"/>
      <c r="J18" s="29"/>
      <c r="K18" s="29"/>
      <c r="L18" s="30"/>
      <c r="M18" s="30"/>
      <c r="N18" s="2"/>
      <c r="O18" s="2"/>
      <c r="P18" s="29"/>
      <c r="Q18" s="29"/>
      <c r="R18" s="29"/>
      <c r="S18" s="30"/>
      <c r="T18" s="30"/>
      <c r="U18" s="2"/>
      <c r="V18" s="2"/>
      <c r="W18" s="29"/>
      <c r="X18" s="29"/>
      <c r="Y18" s="29"/>
      <c r="Z18" s="30"/>
      <c r="AA18" s="30"/>
      <c r="AB18" s="2"/>
      <c r="AC18" s="2"/>
      <c r="AD18" s="29"/>
      <c r="AE18" s="29"/>
      <c r="AF18" s="29"/>
      <c r="AG18" s="30"/>
      <c r="AH18" s="30"/>
      <c r="AI18" s="2"/>
      <c r="AJ18" s="2"/>
      <c r="AK18" s="7">
        <f t="shared" si="10"/>
        <v>0</v>
      </c>
      <c r="AL18" s="7">
        <f t="shared" si="0"/>
        <v>0</v>
      </c>
      <c r="AM18" s="7"/>
      <c r="AN18" s="7">
        <f t="shared" si="1"/>
        <v>0</v>
      </c>
      <c r="AO18" s="7"/>
      <c r="AP18" s="7">
        <f t="shared" si="2"/>
        <v>0</v>
      </c>
      <c r="AQ18" s="7">
        <f t="shared" si="11"/>
        <v>0</v>
      </c>
      <c r="AR18" s="7">
        <f t="shared" si="3"/>
        <v>0</v>
      </c>
      <c r="AS18" s="7"/>
      <c r="AT18" s="7">
        <f t="shared" si="4"/>
        <v>0</v>
      </c>
      <c r="AU18" s="7">
        <f t="shared" si="5"/>
        <v>0</v>
      </c>
      <c r="AV18" s="7"/>
      <c r="AW18" s="7"/>
      <c r="AX18" s="7">
        <f t="shared" si="6"/>
        <v>0</v>
      </c>
      <c r="AY18" s="7"/>
      <c r="AZ18" s="7">
        <f t="shared" si="7"/>
        <v>0</v>
      </c>
      <c r="BA18" s="7">
        <f t="shared" si="8"/>
        <v>0</v>
      </c>
      <c r="BB18" s="8">
        <f t="shared" si="9"/>
        <v>0</v>
      </c>
      <c r="BG18" s="9">
        <v>8</v>
      </c>
      <c r="BH18" s="1" t="s">
        <v>28</v>
      </c>
      <c r="BI18" s="1" t="s">
        <v>29</v>
      </c>
      <c r="BJ18" s="1" t="s">
        <v>30</v>
      </c>
      <c r="BK18" s="1">
        <v>10</v>
      </c>
      <c r="BL18" s="9" t="s">
        <v>31</v>
      </c>
      <c r="BM18" s="1" t="s">
        <v>32</v>
      </c>
      <c r="BN18" s="9" t="s">
        <v>33</v>
      </c>
      <c r="BO18" s="9" t="s">
        <v>34</v>
      </c>
      <c r="BP18" s="1" t="s">
        <v>35</v>
      </c>
      <c r="BQ18" s="1" t="s">
        <v>63</v>
      </c>
      <c r="BR18" s="1" t="s">
        <v>36</v>
      </c>
      <c r="BS18" s="9" t="s">
        <v>37</v>
      </c>
      <c r="BT18" s="9" t="s">
        <v>38</v>
      </c>
      <c r="BU18" s="9" t="s">
        <v>39</v>
      </c>
      <c r="BV18" s="9">
        <v>1</v>
      </c>
      <c r="BW18" s="9">
        <v>2</v>
      </c>
      <c r="BX18" s="9">
        <v>3</v>
      </c>
      <c r="BY18" s="9">
        <v>4</v>
      </c>
      <c r="BZ18" s="9">
        <v>5</v>
      </c>
      <c r="CA18" s="9">
        <v>6</v>
      </c>
      <c r="CB18" s="9">
        <v>7</v>
      </c>
    </row>
    <row r="19" spans="1:80" ht="18.95" customHeight="1" x14ac:dyDescent="0.25">
      <c r="A19" s="5">
        <v>12</v>
      </c>
      <c r="B19" s="24">
        <v>1141</v>
      </c>
      <c r="C19" s="6" t="s">
        <v>75</v>
      </c>
      <c r="D19" s="3"/>
      <c r="E19" s="3" t="s">
        <v>81</v>
      </c>
      <c r="F19" s="30"/>
      <c r="G19" s="2"/>
      <c r="H19" s="2"/>
      <c r="I19" s="29"/>
      <c r="J19" s="29"/>
      <c r="K19" s="29"/>
      <c r="L19" s="30"/>
      <c r="M19" s="30"/>
      <c r="N19" s="2"/>
      <c r="O19" s="2"/>
      <c r="P19" s="29"/>
      <c r="Q19" s="29"/>
      <c r="R19" s="29"/>
      <c r="S19" s="30"/>
      <c r="T19" s="30"/>
      <c r="U19" s="2"/>
      <c r="V19" s="2"/>
      <c r="W19" s="29"/>
      <c r="X19" s="29"/>
      <c r="Y19" s="29"/>
      <c r="Z19" s="30"/>
      <c r="AA19" s="30"/>
      <c r="AB19" s="2"/>
      <c r="AC19" s="2"/>
      <c r="AD19" s="29"/>
      <c r="AE19" s="29"/>
      <c r="AF19" s="29"/>
      <c r="AG19" s="30"/>
      <c r="AH19" s="30"/>
      <c r="AI19" s="2"/>
      <c r="AJ19" s="2"/>
      <c r="AK19" s="7">
        <f t="shared" si="10"/>
        <v>0</v>
      </c>
      <c r="AL19" s="7">
        <f t="shared" si="0"/>
        <v>0</v>
      </c>
      <c r="AM19" s="7"/>
      <c r="AN19" s="7">
        <f t="shared" si="1"/>
        <v>0</v>
      </c>
      <c r="AO19" s="7"/>
      <c r="AP19" s="7">
        <f t="shared" si="2"/>
        <v>0</v>
      </c>
      <c r="AQ19" s="7">
        <f t="shared" si="11"/>
        <v>0</v>
      </c>
      <c r="AR19" s="7">
        <f t="shared" si="3"/>
        <v>0</v>
      </c>
      <c r="AS19" s="7"/>
      <c r="AT19" s="7">
        <f t="shared" si="4"/>
        <v>0</v>
      </c>
      <c r="AU19" s="7">
        <f t="shared" si="5"/>
        <v>0</v>
      </c>
      <c r="AV19" s="7"/>
      <c r="AW19" s="7"/>
      <c r="AX19" s="7">
        <f t="shared" si="6"/>
        <v>0</v>
      </c>
      <c r="AY19" s="7"/>
      <c r="AZ19" s="7">
        <f t="shared" si="7"/>
        <v>0</v>
      </c>
      <c r="BA19" s="7">
        <f t="shared" si="8"/>
        <v>0</v>
      </c>
      <c r="BB19" s="8">
        <f t="shared" si="9"/>
        <v>0</v>
      </c>
      <c r="BG19" s="9">
        <v>8</v>
      </c>
      <c r="BH19" s="1" t="s">
        <v>28</v>
      </c>
      <c r="BI19" s="1" t="s">
        <v>29</v>
      </c>
      <c r="BJ19" s="1" t="s">
        <v>30</v>
      </c>
      <c r="BK19" s="1">
        <v>10</v>
      </c>
      <c r="BL19" s="9" t="s">
        <v>31</v>
      </c>
      <c r="BM19" s="1" t="s">
        <v>32</v>
      </c>
      <c r="BN19" s="9" t="s">
        <v>33</v>
      </c>
      <c r="BO19" s="9" t="s">
        <v>34</v>
      </c>
      <c r="BP19" s="1" t="s">
        <v>35</v>
      </c>
      <c r="BQ19" s="1" t="s">
        <v>63</v>
      </c>
      <c r="BR19" s="1" t="s">
        <v>36</v>
      </c>
      <c r="BS19" s="9" t="s">
        <v>37</v>
      </c>
      <c r="BT19" s="9" t="s">
        <v>38</v>
      </c>
      <c r="BU19" s="9" t="s">
        <v>39</v>
      </c>
      <c r="BV19" s="9">
        <v>1</v>
      </c>
      <c r="BW19" s="9">
        <v>2</v>
      </c>
      <c r="BX19" s="9">
        <v>3</v>
      </c>
      <c r="BY19" s="9">
        <v>4</v>
      </c>
      <c r="BZ19" s="9">
        <v>5</v>
      </c>
      <c r="CA19" s="9">
        <v>6</v>
      </c>
      <c r="CB19" s="9">
        <v>7</v>
      </c>
    </row>
    <row r="20" spans="1:80" ht="18.95" customHeight="1" x14ac:dyDescent="0.25">
      <c r="A20" s="5">
        <v>13</v>
      </c>
      <c r="B20" s="24">
        <v>4046</v>
      </c>
      <c r="C20" s="6" t="s">
        <v>76</v>
      </c>
      <c r="D20" s="3"/>
      <c r="E20" s="3" t="s">
        <v>81</v>
      </c>
      <c r="F20" s="30"/>
      <c r="G20" s="2"/>
      <c r="H20" s="2"/>
      <c r="I20" s="29"/>
      <c r="J20" s="29"/>
      <c r="K20" s="29"/>
      <c r="L20" s="30"/>
      <c r="M20" s="30"/>
      <c r="N20" s="2"/>
      <c r="O20" s="2"/>
      <c r="P20" s="29"/>
      <c r="Q20" s="29"/>
      <c r="R20" s="29"/>
      <c r="S20" s="30"/>
      <c r="T20" s="30"/>
      <c r="U20" s="2"/>
      <c r="V20" s="2"/>
      <c r="W20" s="29"/>
      <c r="X20" s="29"/>
      <c r="Y20" s="29"/>
      <c r="Z20" s="30"/>
      <c r="AA20" s="30"/>
      <c r="AB20" s="2"/>
      <c r="AC20" s="2"/>
      <c r="AD20" s="29"/>
      <c r="AE20" s="29"/>
      <c r="AF20" s="29"/>
      <c r="AG20" s="30"/>
      <c r="AH20" s="30"/>
      <c r="AI20" s="2"/>
      <c r="AJ20" s="2"/>
      <c r="AK20" s="7">
        <f t="shared" si="10"/>
        <v>0</v>
      </c>
      <c r="AL20" s="7">
        <f t="shared" si="0"/>
        <v>0</v>
      </c>
      <c r="AM20" s="7"/>
      <c r="AN20" s="7">
        <f t="shared" si="1"/>
        <v>0</v>
      </c>
      <c r="AO20" s="7"/>
      <c r="AP20" s="7">
        <f t="shared" si="2"/>
        <v>0</v>
      </c>
      <c r="AQ20" s="7">
        <f t="shared" si="11"/>
        <v>0</v>
      </c>
      <c r="AR20" s="7">
        <f t="shared" si="3"/>
        <v>0</v>
      </c>
      <c r="AS20" s="7"/>
      <c r="AT20" s="7">
        <f t="shared" si="4"/>
        <v>0</v>
      </c>
      <c r="AU20" s="7">
        <f>COUNTIF(F20:AJ20,BI21)</f>
        <v>0</v>
      </c>
      <c r="AV20" s="7"/>
      <c r="AW20" s="7"/>
      <c r="AX20" s="7">
        <f t="shared" si="6"/>
        <v>0</v>
      </c>
      <c r="AY20" s="7"/>
      <c r="AZ20" s="7">
        <f>SUM(F20:AJ20)+(COUNTIF(F20:AJ20,BH21)*8)+(COUNTIF(F20:AJ20,BI21)*6)+(COUNTIF(F20:AJ20,BJ21)*7)</f>
        <v>0</v>
      </c>
      <c r="BA20" s="7">
        <f>COUNTIF(F20:AJ20,BI21)*6+COUNTIF(F20:AJ20,BK21)*2</f>
        <v>0</v>
      </c>
      <c r="BB20" s="8">
        <f>COUNTIF(F20:AJ20,BH21)*1.7+COUNTIF(F20:AJ20,BJ21)*7</f>
        <v>0</v>
      </c>
      <c r="BG20" s="9">
        <v>8</v>
      </c>
      <c r="BH20" s="1" t="s">
        <v>28</v>
      </c>
      <c r="BI20" s="1" t="s">
        <v>29</v>
      </c>
      <c r="BJ20" s="1" t="s">
        <v>30</v>
      </c>
      <c r="BK20" s="1">
        <v>10</v>
      </c>
      <c r="BL20" s="9" t="s">
        <v>31</v>
      </c>
      <c r="BM20" s="1" t="s">
        <v>32</v>
      </c>
      <c r="BN20" s="9" t="s">
        <v>33</v>
      </c>
      <c r="BO20" s="9" t="s">
        <v>34</v>
      </c>
      <c r="BP20" s="1" t="s">
        <v>35</v>
      </c>
      <c r="BQ20" s="1" t="s">
        <v>63</v>
      </c>
      <c r="BR20" s="1" t="s">
        <v>36</v>
      </c>
      <c r="BS20" s="9" t="s">
        <v>37</v>
      </c>
      <c r="BT20" s="9" t="s">
        <v>38</v>
      </c>
      <c r="BU20" s="9" t="s">
        <v>39</v>
      </c>
      <c r="BV20" s="9">
        <v>1</v>
      </c>
      <c r="BW20" s="9">
        <v>2</v>
      </c>
      <c r="BX20" s="9">
        <v>3</v>
      </c>
      <c r="BY20" s="9">
        <v>4</v>
      </c>
      <c r="BZ20" s="9">
        <v>5</v>
      </c>
      <c r="CA20" s="9">
        <v>6</v>
      </c>
      <c r="CB20" s="9">
        <v>7</v>
      </c>
    </row>
    <row r="21" spans="1:80" ht="18.95" customHeight="1" x14ac:dyDescent="0.25">
      <c r="A21" s="5">
        <v>14</v>
      </c>
      <c r="B21" s="24">
        <v>1099</v>
      </c>
      <c r="C21" s="6" t="s">
        <v>77</v>
      </c>
      <c r="D21" s="3"/>
      <c r="E21" s="3" t="s">
        <v>81</v>
      </c>
      <c r="F21" s="30"/>
      <c r="G21" s="2"/>
      <c r="H21" s="2"/>
      <c r="I21" s="29"/>
      <c r="J21" s="29"/>
      <c r="K21" s="29"/>
      <c r="L21" s="30"/>
      <c r="M21" s="30"/>
      <c r="N21" s="2"/>
      <c r="O21" s="2"/>
      <c r="P21" s="29"/>
      <c r="Q21" s="29"/>
      <c r="R21" s="29"/>
      <c r="S21" s="30"/>
      <c r="T21" s="30"/>
      <c r="U21" s="2"/>
      <c r="V21" s="2"/>
      <c r="W21" s="29"/>
      <c r="X21" s="29"/>
      <c r="Y21" s="29"/>
      <c r="Z21" s="30"/>
      <c r="AA21" s="30"/>
      <c r="AB21" s="2"/>
      <c r="AC21" s="2"/>
      <c r="AD21" s="29"/>
      <c r="AE21" s="29"/>
      <c r="AF21" s="29"/>
      <c r="AG21" s="30"/>
      <c r="AH21" s="30"/>
      <c r="AI21" s="2"/>
      <c r="AJ21" s="2"/>
      <c r="AK21" s="7">
        <f t="shared" si="10"/>
        <v>0</v>
      </c>
      <c r="AL21" s="7">
        <f t="shared" si="0"/>
        <v>0</v>
      </c>
      <c r="AM21" s="7"/>
      <c r="AN21" s="7">
        <f t="shared" si="1"/>
        <v>0</v>
      </c>
      <c r="AO21" s="7"/>
      <c r="AP21" s="7">
        <f t="shared" si="2"/>
        <v>0</v>
      </c>
      <c r="AQ21" s="7">
        <f t="shared" si="11"/>
        <v>0</v>
      </c>
      <c r="AR21" s="7">
        <f t="shared" si="3"/>
        <v>0</v>
      </c>
      <c r="AS21" s="7"/>
      <c r="AT21" s="7">
        <f t="shared" si="4"/>
        <v>0</v>
      </c>
      <c r="AU21" s="7">
        <f>COUNTIF(F21:AJ21,BI22)</f>
        <v>0</v>
      </c>
      <c r="AV21" s="7"/>
      <c r="AW21" s="7"/>
      <c r="AX21" s="7">
        <f t="shared" si="6"/>
        <v>0</v>
      </c>
      <c r="AY21" s="7"/>
      <c r="AZ21" s="7">
        <f>SUM(F21:AJ21)+(COUNTIF(F21:AJ21,BH22)*8)+(COUNTIF(F21:AJ21,BI22)*6)+(COUNTIF(F21:AJ21,BJ22)*7)</f>
        <v>0</v>
      </c>
      <c r="BA21" s="7">
        <f>COUNTIF(F21:AJ21,BI22)*6+COUNTIF(F21:AJ21,BK22)*2</f>
        <v>0</v>
      </c>
      <c r="BB21" s="8">
        <f>COUNTIF(F21:AJ21,BH22)*1.7+COUNTIF(F21:AJ21,BJ22)*7</f>
        <v>0</v>
      </c>
      <c r="BG21" s="9">
        <v>8</v>
      </c>
      <c r="BH21" s="1" t="s">
        <v>28</v>
      </c>
      <c r="BI21" s="1" t="s">
        <v>29</v>
      </c>
      <c r="BJ21" s="1" t="s">
        <v>30</v>
      </c>
      <c r="BK21" s="1">
        <v>10</v>
      </c>
      <c r="BL21" s="9" t="s">
        <v>31</v>
      </c>
      <c r="BM21" s="1" t="s">
        <v>32</v>
      </c>
      <c r="BN21" s="9" t="s">
        <v>33</v>
      </c>
      <c r="BO21" s="9" t="s">
        <v>34</v>
      </c>
      <c r="BP21" s="1" t="s">
        <v>35</v>
      </c>
      <c r="BQ21" s="1" t="s">
        <v>63</v>
      </c>
      <c r="BR21" s="1" t="s">
        <v>36</v>
      </c>
      <c r="BS21" s="9" t="s">
        <v>37</v>
      </c>
      <c r="BT21" s="9" t="s">
        <v>38</v>
      </c>
      <c r="BU21" s="9" t="s">
        <v>39</v>
      </c>
      <c r="BV21" s="9">
        <v>1</v>
      </c>
      <c r="BW21" s="9">
        <v>2</v>
      </c>
      <c r="BX21" s="9">
        <v>3</v>
      </c>
      <c r="BY21" s="9">
        <v>4</v>
      </c>
      <c r="BZ21" s="9">
        <v>5</v>
      </c>
      <c r="CA21" s="9">
        <v>6</v>
      </c>
      <c r="CB21" s="9">
        <v>7</v>
      </c>
    </row>
    <row r="22" spans="1:80" ht="18.95" customHeight="1" x14ac:dyDescent="0.25">
      <c r="A22" s="5"/>
      <c r="B22" s="3"/>
      <c r="C22" s="6"/>
      <c r="D22" s="3"/>
      <c r="E22" s="3"/>
      <c r="F22" s="2"/>
      <c r="G22" s="2"/>
      <c r="H22" s="2"/>
      <c r="I22" s="29"/>
      <c r="J22" s="29"/>
      <c r="K22" s="29"/>
      <c r="L22" s="2"/>
      <c r="M22" s="2"/>
      <c r="N22" s="2"/>
      <c r="O22" s="2"/>
      <c r="P22" s="29"/>
      <c r="Q22" s="29"/>
      <c r="R22" s="29"/>
      <c r="S22" s="2"/>
      <c r="T22" s="2"/>
      <c r="U22" s="2"/>
      <c r="V22" s="2"/>
      <c r="W22" s="29"/>
      <c r="X22" s="29"/>
      <c r="Y22" s="29"/>
      <c r="Z22" s="2"/>
      <c r="AA22" s="2"/>
      <c r="AB22" s="2"/>
      <c r="AC22" s="2"/>
      <c r="AD22" s="29"/>
      <c r="AE22" s="29"/>
      <c r="AF22" s="29"/>
      <c r="AG22" s="2"/>
      <c r="AH22" s="2"/>
      <c r="AI22" s="2"/>
      <c r="AJ22" s="2"/>
      <c r="AK22" s="7">
        <f t="shared" si="10"/>
        <v>0</v>
      </c>
      <c r="AL22" s="7">
        <f t="shared" si="0"/>
        <v>0</v>
      </c>
      <c r="AM22" s="7"/>
      <c r="AN22" s="7">
        <f t="shared" si="1"/>
        <v>0</v>
      </c>
      <c r="AO22" s="7"/>
      <c r="AP22" s="7">
        <f t="shared" si="2"/>
        <v>0</v>
      </c>
      <c r="AQ22" s="7">
        <f t="shared" si="11"/>
        <v>0</v>
      </c>
      <c r="AR22" s="7">
        <f t="shared" si="3"/>
        <v>0</v>
      </c>
      <c r="AS22" s="7"/>
      <c r="AT22" s="7">
        <f t="shared" si="4"/>
        <v>0</v>
      </c>
      <c r="AU22" s="7">
        <f>COUNTIF(F22:AJ22,BI24)</f>
        <v>0</v>
      </c>
      <c r="AV22" s="7"/>
      <c r="AW22" s="7"/>
      <c r="AX22" s="7">
        <f t="shared" si="6"/>
        <v>0</v>
      </c>
      <c r="AY22" s="7"/>
      <c r="AZ22" s="7">
        <f>SUM(F22:AJ22)+(COUNTIF(F22:AJ22,BH24)*8)+(COUNTIF(F22:AJ22,BI24)*6)+(COUNTIF(F22:AJ22,BJ24)*7)</f>
        <v>0</v>
      </c>
      <c r="BA22" s="7">
        <f>COUNTIF(F22:AJ22,BI24)*6+COUNTIF(F22:AJ22,BK24)*2</f>
        <v>0</v>
      </c>
      <c r="BB22" s="8">
        <f>COUNTIF(F22:AJ22,BH24)*1.7+COUNTIF(F22:AJ22,BJ24)*7</f>
        <v>0</v>
      </c>
      <c r="BG22" s="9">
        <v>8</v>
      </c>
      <c r="BH22" s="1" t="s">
        <v>28</v>
      </c>
      <c r="BI22" s="1" t="s">
        <v>29</v>
      </c>
      <c r="BJ22" s="1" t="s">
        <v>30</v>
      </c>
      <c r="BK22" s="1">
        <v>10</v>
      </c>
      <c r="BL22" s="9" t="s">
        <v>31</v>
      </c>
      <c r="BM22" s="1" t="s">
        <v>32</v>
      </c>
      <c r="BN22" s="9" t="s">
        <v>33</v>
      </c>
      <c r="BO22" s="9" t="s">
        <v>34</v>
      </c>
      <c r="BP22" s="1" t="s">
        <v>35</v>
      </c>
      <c r="BQ22" s="1" t="s">
        <v>63</v>
      </c>
      <c r="BR22" s="1" t="s">
        <v>36</v>
      </c>
      <c r="BS22" s="9" t="s">
        <v>37</v>
      </c>
      <c r="BT22" s="9" t="s">
        <v>38</v>
      </c>
      <c r="BU22" s="9" t="s">
        <v>39</v>
      </c>
      <c r="BV22" s="9">
        <v>1</v>
      </c>
      <c r="BW22" s="9">
        <v>2</v>
      </c>
      <c r="BX22" s="9">
        <v>3</v>
      </c>
      <c r="BY22" s="9">
        <v>4</v>
      </c>
      <c r="BZ22" s="9">
        <v>5</v>
      </c>
      <c r="CA22" s="9">
        <v>6</v>
      </c>
      <c r="CB22" s="9">
        <v>7</v>
      </c>
    </row>
    <row r="23" spans="1:80" ht="18.95" customHeight="1" x14ac:dyDescent="0.25">
      <c r="A23" s="5"/>
      <c r="B23" s="3"/>
      <c r="C23" s="28"/>
      <c r="D23" s="3"/>
      <c r="E23" s="3"/>
      <c r="F23" s="2"/>
      <c r="G23" s="2"/>
      <c r="H23" s="2"/>
      <c r="I23" s="29"/>
      <c r="J23" s="29"/>
      <c r="K23" s="29"/>
      <c r="L23" s="2"/>
      <c r="M23" s="2"/>
      <c r="N23" s="2"/>
      <c r="O23" s="2"/>
      <c r="P23" s="29"/>
      <c r="Q23" s="29"/>
      <c r="R23" s="29"/>
      <c r="S23" s="2"/>
      <c r="T23" s="2"/>
      <c r="U23" s="2"/>
      <c r="V23" s="2"/>
      <c r="W23" s="29"/>
      <c r="X23" s="29"/>
      <c r="Y23" s="29"/>
      <c r="Z23" s="2"/>
      <c r="AA23" s="2"/>
      <c r="AB23" s="2"/>
      <c r="AC23" s="2"/>
      <c r="AD23" s="29"/>
      <c r="AE23" s="29"/>
      <c r="AF23" s="29"/>
      <c r="AG23" s="2"/>
      <c r="AH23" s="2"/>
      <c r="AI23" s="2"/>
      <c r="AJ23" s="2"/>
      <c r="AK23" s="7">
        <f t="shared" si="10"/>
        <v>0</v>
      </c>
      <c r="AL23" s="7">
        <f t="shared" si="0"/>
        <v>0</v>
      </c>
      <c r="AM23" s="7"/>
      <c r="AN23" s="7">
        <f t="shared" si="1"/>
        <v>0</v>
      </c>
      <c r="AO23" s="7"/>
      <c r="AP23" s="7">
        <f t="shared" si="2"/>
        <v>0</v>
      </c>
      <c r="AQ23" s="7">
        <f t="shared" si="11"/>
        <v>0</v>
      </c>
      <c r="AR23" s="7">
        <f t="shared" si="3"/>
        <v>0</v>
      </c>
      <c r="AS23" s="7"/>
      <c r="AT23" s="7">
        <f t="shared" si="4"/>
        <v>0</v>
      </c>
      <c r="AU23" s="7">
        <f>COUNTIF(F23:AJ23,BI26)</f>
        <v>0</v>
      </c>
      <c r="AV23" s="7"/>
      <c r="AW23" s="7"/>
      <c r="AX23" s="7">
        <f t="shared" si="6"/>
        <v>0</v>
      </c>
      <c r="AY23" s="7"/>
      <c r="AZ23" s="7">
        <f>SUM(F23:AJ23)+(COUNTIF(F23:AJ23,BH26)*8)+(COUNTIF(F23:AJ23,BI26)*6)+(COUNTIF(F23:AJ23,BJ26)*7)</f>
        <v>0</v>
      </c>
      <c r="BA23" s="7">
        <f>COUNTIF(F23:AJ23,BI26)*6+COUNTIF(F23:AJ23,BK26)*2</f>
        <v>0</v>
      </c>
      <c r="BB23" s="8">
        <f>COUNTIF(F23:AJ23,BH26)*1.7+COUNTIF(F23:AJ23,BJ26)*7</f>
        <v>0</v>
      </c>
      <c r="BG23" s="9">
        <v>8</v>
      </c>
      <c r="BH23" s="1" t="s">
        <v>28</v>
      </c>
      <c r="BI23" s="1" t="s">
        <v>29</v>
      </c>
      <c r="BJ23" s="1" t="s">
        <v>30</v>
      </c>
      <c r="BK23" s="1">
        <v>10</v>
      </c>
      <c r="BL23" s="9" t="s">
        <v>31</v>
      </c>
      <c r="BM23" s="1" t="s">
        <v>32</v>
      </c>
      <c r="BN23" s="9" t="s">
        <v>33</v>
      </c>
      <c r="BO23" s="9" t="s">
        <v>34</v>
      </c>
      <c r="BP23" s="1" t="s">
        <v>35</v>
      </c>
      <c r="BQ23" s="1" t="s">
        <v>63</v>
      </c>
      <c r="BR23" s="1" t="s">
        <v>36</v>
      </c>
      <c r="BS23" s="9" t="s">
        <v>37</v>
      </c>
      <c r="BT23" s="9" t="s">
        <v>38</v>
      </c>
      <c r="BU23" s="9" t="s">
        <v>39</v>
      </c>
      <c r="BV23" s="9">
        <v>1</v>
      </c>
      <c r="BW23" s="9">
        <v>2</v>
      </c>
      <c r="BX23" s="9">
        <v>3</v>
      </c>
      <c r="BY23" s="9">
        <v>4</v>
      </c>
      <c r="BZ23" s="9">
        <v>5</v>
      </c>
      <c r="CA23" s="9">
        <v>6</v>
      </c>
      <c r="CB23" s="9">
        <v>7</v>
      </c>
    </row>
    <row r="24" spans="1:80" ht="18.75" customHeight="1" x14ac:dyDescent="0.25">
      <c r="A24" s="5"/>
      <c r="C24" s="27"/>
      <c r="D24" s="3"/>
      <c r="E24" s="3"/>
      <c r="F24" s="2"/>
      <c r="G24" s="2"/>
      <c r="H24" s="2"/>
      <c r="I24" s="29"/>
      <c r="J24" s="29"/>
      <c r="K24" s="29"/>
      <c r="L24" s="2"/>
      <c r="M24" s="2"/>
      <c r="N24" s="2"/>
      <c r="O24" s="2"/>
      <c r="P24" s="29"/>
      <c r="Q24" s="29"/>
      <c r="R24" s="29"/>
      <c r="S24" s="2"/>
      <c r="T24" s="2"/>
      <c r="U24" s="2"/>
      <c r="V24" s="2"/>
      <c r="W24" s="29"/>
      <c r="X24" s="29"/>
      <c r="Y24" s="29"/>
      <c r="Z24" s="2"/>
      <c r="AA24" s="2"/>
      <c r="AB24" s="2"/>
      <c r="AC24" s="2"/>
      <c r="AD24" s="29"/>
      <c r="AE24" s="29"/>
      <c r="AF24" s="29"/>
      <c r="AG24" s="2"/>
      <c r="AH24" s="2"/>
      <c r="AI24" s="2"/>
      <c r="AJ24" s="2"/>
      <c r="AK24" s="7">
        <f>COUNTIF(F24:AJ24,8)+COUNTIF(F24:AJ24,BH27)+COUNTIF(F24:AJ24,BI27)+COUNTIF(F24:AJ24,10)+COUNTIF(F24:AJ24,1)+COUNTIF(F24:AJ24,2)+COUNTIF(F24:AJ24,3)+COUNTIF(F24:AJ24,4)+COUNTIF(F24:AJ24,5)+COUNTIF(F24:AJ24,6)+COUNTIF(F24:AJ24,7)+(COUNTIF(F24:AJ24,BP27)*1)+(COUNTIF(F24:AJ24,BU27)*1)+(COUNTIF(F24:AJ24,BJ27)*1)</f>
        <v>0</v>
      </c>
      <c r="AL24" s="7">
        <f t="shared" si="0"/>
        <v>0</v>
      </c>
      <c r="AM24" s="7"/>
      <c r="AN24" s="7">
        <f t="shared" si="1"/>
        <v>0</v>
      </c>
      <c r="AO24" s="7"/>
      <c r="AP24" s="7">
        <f t="shared" si="2"/>
        <v>0</v>
      </c>
      <c r="AQ24" s="7">
        <f t="shared" si="11"/>
        <v>0</v>
      </c>
      <c r="AR24" s="7">
        <f t="shared" si="3"/>
        <v>0</v>
      </c>
      <c r="AS24" s="7"/>
      <c r="AT24" s="7">
        <f t="shared" si="4"/>
        <v>0</v>
      </c>
      <c r="AU24" s="7">
        <f>COUNTIF(F24:AJ24,BI27)</f>
        <v>0</v>
      </c>
      <c r="AV24" s="7"/>
      <c r="AW24" s="7"/>
      <c r="AX24" s="7">
        <f t="shared" si="6"/>
        <v>0</v>
      </c>
      <c r="AY24" s="7"/>
      <c r="AZ24" s="7">
        <f>SUM(F24:AJ24)+(COUNTIF(F24:AJ24,BH27)*8)+(COUNTIF(F24:AJ24,BI27)*6)+(COUNTIF(F24:AJ24,BJ27)*7)</f>
        <v>0</v>
      </c>
      <c r="BA24" s="7">
        <f>COUNTIF(F24:AJ24,BI27)*6+COUNTIF(F24:AJ24,BK27)*2</f>
        <v>0</v>
      </c>
      <c r="BB24" s="8">
        <f>COUNTIF(F24:AJ24,BH27)*1.7+COUNTIF(F24:AJ24,BJ27)*7</f>
        <v>0</v>
      </c>
      <c r="BG24" s="9">
        <v>8</v>
      </c>
      <c r="BH24" s="1" t="s">
        <v>28</v>
      </c>
      <c r="BI24" s="1" t="s">
        <v>29</v>
      </c>
      <c r="BJ24" s="1" t="s">
        <v>30</v>
      </c>
      <c r="BK24" s="1">
        <v>10</v>
      </c>
      <c r="BL24" s="9" t="s">
        <v>31</v>
      </c>
      <c r="BM24" s="1" t="s">
        <v>32</v>
      </c>
      <c r="BN24" s="9" t="s">
        <v>33</v>
      </c>
      <c r="BO24" s="9" t="s">
        <v>34</v>
      </c>
      <c r="BP24" s="1" t="s">
        <v>35</v>
      </c>
      <c r="BQ24" s="1" t="s">
        <v>63</v>
      </c>
      <c r="BR24" s="1" t="s">
        <v>36</v>
      </c>
      <c r="BS24" s="9" t="s">
        <v>37</v>
      </c>
      <c r="BT24" s="9" t="s">
        <v>38</v>
      </c>
      <c r="BU24" s="9" t="s">
        <v>39</v>
      </c>
      <c r="BV24" s="9">
        <v>1</v>
      </c>
      <c r="BW24" s="9">
        <v>2</v>
      </c>
      <c r="BX24" s="9">
        <v>3</v>
      </c>
      <c r="BY24" s="9">
        <v>4</v>
      </c>
      <c r="BZ24" s="9">
        <v>5</v>
      </c>
      <c r="CA24" s="9">
        <v>6</v>
      </c>
      <c r="CB24" s="9">
        <v>7</v>
      </c>
    </row>
    <row r="25" spans="1:80" ht="18.95" customHeight="1" x14ac:dyDescent="0.25">
      <c r="A25" s="5"/>
      <c r="B25" s="3"/>
      <c r="C25" s="6"/>
      <c r="D25" s="3"/>
      <c r="E25" s="3"/>
      <c r="F25" s="2"/>
      <c r="G25" s="2"/>
      <c r="H25" s="2"/>
      <c r="I25" s="29"/>
      <c r="J25" s="29"/>
      <c r="K25" s="29"/>
      <c r="L25" s="2"/>
      <c r="M25" s="2"/>
      <c r="N25" s="2"/>
      <c r="O25" s="2"/>
      <c r="P25" s="29"/>
      <c r="Q25" s="29"/>
      <c r="R25" s="29"/>
      <c r="S25" s="2"/>
      <c r="T25" s="2"/>
      <c r="U25" s="2"/>
      <c r="V25" s="2"/>
      <c r="W25" s="29"/>
      <c r="X25" s="29"/>
      <c r="Y25" s="29"/>
      <c r="Z25" s="2"/>
      <c r="AA25" s="2"/>
      <c r="AB25" s="2"/>
      <c r="AC25" s="2"/>
      <c r="AD25" s="29"/>
      <c r="AE25" s="29"/>
      <c r="AF25" s="29"/>
      <c r="AG25" s="2"/>
      <c r="AH25" s="2"/>
      <c r="AI25" s="2"/>
      <c r="AJ25" s="2"/>
      <c r="AK25" s="7">
        <f>COUNTIF(F25:AJ25,8)+COUNTIF(F25:AJ25,BH26)+COUNTIF(F25:AJ25,BI26)+COUNTIF(F25:AJ25,10)+COUNTIF(F25:AJ25,1)+COUNTIF(F25:AJ25,2)+COUNTIF(F25:AJ25,3)+COUNTIF(F25:AJ25,4)+COUNTIF(F25:AJ25,5)+COUNTIF(F25:AJ25,6)+COUNTIF(F25:AJ25,7)+(COUNTIF(F25:AJ25,BP26)*1)+(COUNTIF(F25:AJ25,BU26)*1)+(COUNTIF(F25:AJ25,BJ26)*1)</f>
        <v>0</v>
      </c>
      <c r="AL25" s="7">
        <f t="shared" si="0"/>
        <v>0</v>
      </c>
      <c r="AM25" s="7"/>
      <c r="AN25" s="7">
        <f t="shared" si="1"/>
        <v>0</v>
      </c>
      <c r="AO25" s="7"/>
      <c r="AP25" s="7">
        <f t="shared" si="2"/>
        <v>0</v>
      </c>
      <c r="AQ25" s="7">
        <f t="shared" si="11"/>
        <v>0</v>
      </c>
      <c r="AR25" s="7">
        <f t="shared" si="3"/>
        <v>0</v>
      </c>
      <c r="AS25" s="7"/>
      <c r="AT25" s="7">
        <f t="shared" si="4"/>
        <v>0</v>
      </c>
      <c r="AU25" s="7">
        <f>COUNTIF(F25:AJ25,BI26)</f>
        <v>0</v>
      </c>
      <c r="AV25" s="7"/>
      <c r="AW25" s="7"/>
      <c r="AX25" s="7">
        <f t="shared" si="6"/>
        <v>0</v>
      </c>
      <c r="AY25" s="7"/>
      <c r="AZ25" s="7">
        <f>SUM(F25:AJ25)+(COUNTIF(F25:AJ25,BH26)*8)+(COUNTIF(F25:AJ25,BI26)*6)+(COUNTIF(F25:AJ25,BJ26)*7)</f>
        <v>0</v>
      </c>
      <c r="BA25" s="7">
        <f>COUNTIF(F25:AJ25,BI26)*6+COUNTIF(F25:AJ25,BK26)*2</f>
        <v>0</v>
      </c>
      <c r="BB25" s="8">
        <f>COUNTIF(F25:AJ25,BH26)*1.7+COUNTIF(F25:AJ25,BJ26)*7</f>
        <v>0</v>
      </c>
      <c r="BG25" s="9">
        <v>8</v>
      </c>
      <c r="BH25" s="1" t="s">
        <v>28</v>
      </c>
      <c r="BI25" s="1" t="s">
        <v>29</v>
      </c>
      <c r="BJ25" s="1" t="s">
        <v>30</v>
      </c>
      <c r="BK25" s="1">
        <v>10</v>
      </c>
      <c r="BL25" s="9" t="s">
        <v>31</v>
      </c>
      <c r="BM25" s="1" t="s">
        <v>32</v>
      </c>
      <c r="BN25" s="9" t="s">
        <v>33</v>
      </c>
      <c r="BO25" s="9" t="s">
        <v>34</v>
      </c>
      <c r="BP25" s="1" t="s">
        <v>35</v>
      </c>
      <c r="BQ25" s="1" t="s">
        <v>63</v>
      </c>
      <c r="BR25" s="1" t="s">
        <v>36</v>
      </c>
      <c r="BS25" s="9" t="s">
        <v>37</v>
      </c>
      <c r="BT25" s="9" t="s">
        <v>38</v>
      </c>
      <c r="BU25" s="9" t="s">
        <v>39</v>
      </c>
      <c r="BV25" s="9">
        <v>1</v>
      </c>
      <c r="BW25" s="9">
        <v>2</v>
      </c>
      <c r="BX25" s="9">
        <v>3</v>
      </c>
      <c r="BY25" s="9">
        <v>4</v>
      </c>
      <c r="BZ25" s="9">
        <v>5</v>
      </c>
      <c r="CA25" s="9">
        <v>6</v>
      </c>
      <c r="CB25" s="9">
        <v>7</v>
      </c>
    </row>
    <row r="26" spans="1:80" ht="18.95" customHeight="1" x14ac:dyDescent="0.25">
      <c r="A26" s="15"/>
      <c r="B26" s="14"/>
      <c r="C26" s="16"/>
      <c r="D26" s="14"/>
      <c r="E26" s="1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">
        <f>SUM(AK8:AK25)</f>
        <v>18</v>
      </c>
      <c r="AL26" s="18">
        <f>SUM(AL8:AL25)</f>
        <v>0</v>
      </c>
      <c r="AM26" s="18"/>
      <c r="AN26" s="18">
        <f>SUM(AN8:AN25)</f>
        <v>0</v>
      </c>
      <c r="AO26" s="18"/>
      <c r="AP26" s="18">
        <f>SUM(AP8:AP25)</f>
        <v>0</v>
      </c>
      <c r="AQ26" s="18">
        <f>SUM(AQ8:AQ25)</f>
        <v>0</v>
      </c>
      <c r="AR26" s="18">
        <f>SUM(AR8:AR25)</f>
        <v>0</v>
      </c>
      <c r="AS26" s="18"/>
      <c r="AT26" s="18">
        <f>SUM(AT8:AT25)</f>
        <v>0</v>
      </c>
      <c r="AU26" s="18">
        <f>SUM(AU8:AU25)</f>
        <v>0</v>
      </c>
      <c r="AV26" s="18"/>
      <c r="AW26" s="18"/>
      <c r="AX26" s="18">
        <f>SUM(AX8:AX25)</f>
        <v>0</v>
      </c>
      <c r="AY26" s="18"/>
      <c r="AZ26" s="18">
        <f>SUM(AZ8:AZ25)</f>
        <v>125</v>
      </c>
      <c r="BA26" s="18">
        <f>SUM(BA8:BA25)</f>
        <v>0</v>
      </c>
      <c r="BB26" s="19">
        <f>SUM(BB8:BB25)</f>
        <v>3.4</v>
      </c>
      <c r="BG26" s="9">
        <v>8</v>
      </c>
      <c r="BH26" s="1" t="s">
        <v>28</v>
      </c>
      <c r="BI26" s="1" t="s">
        <v>29</v>
      </c>
      <c r="BJ26" s="1" t="s">
        <v>30</v>
      </c>
      <c r="BK26" s="1">
        <v>10</v>
      </c>
      <c r="BL26" s="9" t="s">
        <v>31</v>
      </c>
      <c r="BM26" s="1" t="s">
        <v>32</v>
      </c>
      <c r="BN26" s="9" t="s">
        <v>33</v>
      </c>
      <c r="BO26" s="9" t="s">
        <v>34</v>
      </c>
      <c r="BP26" s="1" t="s">
        <v>35</v>
      </c>
      <c r="BQ26" s="1" t="s">
        <v>63</v>
      </c>
      <c r="BR26" s="1" t="s">
        <v>36</v>
      </c>
      <c r="BS26" s="9" t="s">
        <v>37</v>
      </c>
      <c r="BT26" s="9" t="s">
        <v>38</v>
      </c>
      <c r="BU26" s="9" t="s">
        <v>39</v>
      </c>
      <c r="BV26" s="9">
        <v>1</v>
      </c>
      <c r="BW26" s="9">
        <v>2</v>
      </c>
      <c r="BX26" s="9">
        <v>3</v>
      </c>
      <c r="BY26" s="9">
        <v>4</v>
      </c>
      <c r="BZ26" s="9">
        <v>5</v>
      </c>
      <c r="CA26" s="9">
        <v>6</v>
      </c>
      <c r="CB26" s="9">
        <v>7</v>
      </c>
    </row>
    <row r="27" spans="1:80" ht="18.95" customHeight="1" x14ac:dyDescent="0.2">
      <c r="A27" s="32" t="s">
        <v>40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G27" s="9">
        <v>8</v>
      </c>
      <c r="BH27" s="1" t="s">
        <v>28</v>
      </c>
      <c r="BI27" s="1" t="s">
        <v>29</v>
      </c>
      <c r="BJ27" s="1" t="s">
        <v>30</v>
      </c>
      <c r="BK27" s="1">
        <v>10</v>
      </c>
      <c r="BL27" s="9" t="s">
        <v>31</v>
      </c>
      <c r="BM27" s="1" t="s">
        <v>32</v>
      </c>
      <c r="BN27" s="9" t="s">
        <v>33</v>
      </c>
      <c r="BO27" s="9" t="s">
        <v>34</v>
      </c>
      <c r="BP27" s="1" t="s">
        <v>35</v>
      </c>
      <c r="BQ27" s="1" t="s">
        <v>63</v>
      </c>
      <c r="BR27" s="1" t="s">
        <v>36</v>
      </c>
      <c r="BS27" s="9" t="s">
        <v>37</v>
      </c>
      <c r="BT27" s="9" t="s">
        <v>38</v>
      </c>
      <c r="BU27" s="9" t="s">
        <v>39</v>
      </c>
      <c r="BV27" s="9">
        <v>1</v>
      </c>
      <c r="BW27" s="9">
        <v>2</v>
      </c>
      <c r="BX27" s="9">
        <v>3</v>
      </c>
      <c r="BY27" s="9">
        <v>4</v>
      </c>
      <c r="BZ27" s="9">
        <v>5</v>
      </c>
      <c r="CA27" s="9">
        <v>6</v>
      </c>
      <c r="CB27" s="9">
        <v>7</v>
      </c>
    </row>
    <row r="28" spans="1:80" ht="18.95" customHeight="1" x14ac:dyDescent="0.2">
      <c r="K28" s="4"/>
      <c r="L28" s="4"/>
      <c r="R28" s="4"/>
      <c r="S28" s="4"/>
      <c r="Y28" s="4"/>
      <c r="Z28" s="4"/>
      <c r="AF28" s="4"/>
      <c r="AG28" s="4"/>
      <c r="BG28" s="9">
        <v>8</v>
      </c>
      <c r="BH28" s="1" t="s">
        <v>28</v>
      </c>
      <c r="BI28" s="1" t="s">
        <v>29</v>
      </c>
      <c r="BJ28" s="1" t="s">
        <v>30</v>
      </c>
      <c r="BK28" s="1">
        <v>10</v>
      </c>
      <c r="BL28" s="9" t="s">
        <v>31</v>
      </c>
      <c r="BM28" s="1" t="s">
        <v>32</v>
      </c>
      <c r="BN28" s="9" t="s">
        <v>33</v>
      </c>
      <c r="BO28" s="9" t="s">
        <v>34</v>
      </c>
      <c r="BP28" s="1" t="s">
        <v>35</v>
      </c>
      <c r="BQ28" s="1" t="s">
        <v>63</v>
      </c>
      <c r="BR28" s="1" t="s">
        <v>36</v>
      </c>
      <c r="BS28" s="9" t="s">
        <v>37</v>
      </c>
      <c r="BT28" s="9" t="s">
        <v>38</v>
      </c>
      <c r="BU28" s="9" t="s">
        <v>39</v>
      </c>
      <c r="BV28" s="9">
        <v>1</v>
      </c>
      <c r="BW28" s="9">
        <v>2</v>
      </c>
      <c r="BX28" s="9">
        <v>3</v>
      </c>
      <c r="BY28" s="9">
        <v>4</v>
      </c>
      <c r="BZ28" s="9">
        <v>5</v>
      </c>
      <c r="CA28" s="9">
        <v>6</v>
      </c>
      <c r="CB28" s="9">
        <v>7</v>
      </c>
    </row>
    <row r="29" spans="1:80" ht="18.95" customHeight="1" x14ac:dyDescent="0.2">
      <c r="A29" s="20"/>
      <c r="B29" s="20"/>
      <c r="C29" s="31" t="s">
        <v>41</v>
      </c>
      <c r="D29" s="31"/>
      <c r="E29" s="31"/>
      <c r="F29" s="31"/>
      <c r="G29" s="31"/>
      <c r="H29" s="31"/>
      <c r="I29" s="31"/>
      <c r="J29" s="21"/>
      <c r="K29" s="21"/>
      <c r="L29" s="31" t="s">
        <v>43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21"/>
      <c r="Z29" s="21"/>
      <c r="AA29" s="31" t="s">
        <v>35</v>
      </c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20"/>
      <c r="AO29" s="20"/>
      <c r="AP29" s="31" t="s">
        <v>44</v>
      </c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20"/>
      <c r="BH29" s="1"/>
      <c r="BI29" s="1"/>
      <c r="BJ29" s="1"/>
      <c r="BK29" s="1"/>
      <c r="BM29" s="1"/>
      <c r="BP29" s="1"/>
      <c r="BQ29" s="1"/>
      <c r="BR29" s="1"/>
      <c r="CA29" s="9"/>
      <c r="CB29" s="9"/>
    </row>
    <row r="30" spans="1:80" ht="19.5" customHeight="1" x14ac:dyDescent="0.2">
      <c r="A30" s="20"/>
      <c r="B30" s="20"/>
      <c r="C30" s="31" t="s">
        <v>42</v>
      </c>
      <c r="D30" s="31"/>
      <c r="E30" s="31"/>
      <c r="F30" s="31"/>
      <c r="G30" s="31"/>
      <c r="H30" s="31"/>
      <c r="I30" s="31"/>
      <c r="J30" s="21"/>
      <c r="K30" s="21"/>
      <c r="L30" s="31" t="s">
        <v>46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21"/>
      <c r="Z30" s="21"/>
      <c r="AA30" s="31" t="s">
        <v>47</v>
      </c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31" t="s">
        <v>48</v>
      </c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0"/>
    </row>
    <row r="31" spans="1:80" x14ac:dyDescent="0.2">
      <c r="A31" s="20"/>
      <c r="B31" s="20"/>
      <c r="C31" s="31" t="s">
        <v>45</v>
      </c>
      <c r="D31" s="31"/>
      <c r="E31" s="31"/>
      <c r="F31" s="31"/>
      <c r="G31" s="31"/>
      <c r="H31" s="31"/>
      <c r="I31" s="31"/>
      <c r="J31" s="21"/>
      <c r="K31" s="21"/>
      <c r="L31" s="31" t="s">
        <v>50</v>
      </c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21"/>
      <c r="Z31" s="21"/>
      <c r="AA31" s="31" t="s">
        <v>51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31" t="s">
        <v>52</v>
      </c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20"/>
    </row>
    <row r="32" spans="1:80" x14ac:dyDescent="0.2">
      <c r="A32" s="20"/>
      <c r="B32" s="20"/>
      <c r="C32" s="31" t="s">
        <v>49</v>
      </c>
      <c r="D32" s="31"/>
      <c r="E32" s="31"/>
      <c r="F32" s="31"/>
      <c r="G32" s="31"/>
      <c r="H32" s="31"/>
      <c r="I32" s="31"/>
      <c r="J32" s="21"/>
      <c r="K32" s="21"/>
      <c r="L32" s="31" t="s">
        <v>54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21"/>
      <c r="Z32" s="21"/>
      <c r="AA32" s="31" t="s">
        <v>55</v>
      </c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31" t="s">
        <v>56</v>
      </c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20"/>
    </row>
    <row r="33" spans="1:54" x14ac:dyDescent="0.2">
      <c r="A33" s="20"/>
      <c r="B33" s="20"/>
      <c r="C33" s="31" t="s">
        <v>53</v>
      </c>
      <c r="D33" s="31"/>
      <c r="E33" s="31"/>
      <c r="F33" s="31"/>
      <c r="G33" s="31"/>
      <c r="H33" s="31"/>
      <c r="I33" s="31"/>
      <c r="J33" s="21"/>
      <c r="K33" s="21"/>
      <c r="L33" s="31" t="s">
        <v>57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21"/>
      <c r="Z33" s="21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21"/>
      <c r="AP33" s="31" t="s">
        <v>58</v>
      </c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20"/>
    </row>
    <row r="34" spans="1:54" x14ac:dyDescent="0.2">
      <c r="K34" s="4"/>
      <c r="L34" s="4"/>
      <c r="R34" s="4"/>
      <c r="S34" s="4"/>
      <c r="Y34" s="4"/>
      <c r="Z34" s="4"/>
      <c r="AF34" s="4"/>
      <c r="AG34" s="4"/>
    </row>
    <row r="35" spans="1:54" x14ac:dyDescent="0.2">
      <c r="K35" s="4"/>
      <c r="L35" s="4"/>
      <c r="R35" s="4"/>
      <c r="S35" s="4"/>
      <c r="Y35" s="4"/>
      <c r="Z35" s="4"/>
      <c r="AF35" s="4"/>
      <c r="AG35" s="4"/>
    </row>
    <row r="36" spans="1:54" x14ac:dyDescent="0.2">
      <c r="E36" s="4" t="s">
        <v>59</v>
      </c>
      <c r="K36" s="4"/>
      <c r="L36" s="4"/>
      <c r="R36" s="4"/>
      <c r="S36" s="4"/>
      <c r="Y36" s="4"/>
      <c r="Z36" s="4"/>
      <c r="AF36" s="4"/>
      <c r="AG36" s="4"/>
      <c r="AK36" s="4" t="s">
        <v>60</v>
      </c>
    </row>
    <row r="37" spans="1:54" x14ac:dyDescent="0.2">
      <c r="K37" s="4"/>
      <c r="L37" s="4"/>
      <c r="R37" s="4"/>
      <c r="S37" s="4"/>
      <c r="Y37" s="4"/>
      <c r="Z37" s="4"/>
      <c r="AF37" s="4"/>
      <c r="AG37" s="4"/>
    </row>
    <row r="38" spans="1:54" x14ac:dyDescent="0.2">
      <c r="K38" s="4"/>
      <c r="L38" s="4"/>
      <c r="R38" s="4"/>
      <c r="S38" s="4"/>
      <c r="Y38" s="4"/>
      <c r="Z38" s="4"/>
      <c r="AF38" s="4"/>
      <c r="AG38" s="4"/>
    </row>
    <row r="39" spans="1:54" x14ac:dyDescent="0.2">
      <c r="K39" s="4"/>
      <c r="L39" s="4"/>
      <c r="R39" s="4"/>
      <c r="S39" s="4"/>
      <c r="Y39" s="4"/>
      <c r="Z39" s="4"/>
      <c r="AF39" s="4"/>
      <c r="AG39" s="4"/>
    </row>
    <row r="40" spans="1:54" x14ac:dyDescent="0.2">
      <c r="K40" s="4"/>
      <c r="L40" s="4"/>
      <c r="R40" s="4"/>
      <c r="S40" s="4"/>
      <c r="Y40" s="4"/>
      <c r="Z40" s="4"/>
      <c r="AF40" s="4"/>
      <c r="AG40" s="4"/>
    </row>
    <row r="41" spans="1:54" x14ac:dyDescent="0.2">
      <c r="K41" s="4"/>
      <c r="L41" s="4"/>
      <c r="R41" s="4"/>
      <c r="S41" s="4"/>
      <c r="Y41" s="4"/>
      <c r="Z41" s="4"/>
      <c r="AF41" s="4"/>
      <c r="AG41" s="4"/>
    </row>
    <row r="42" spans="1:54" x14ac:dyDescent="0.2">
      <c r="K42" s="4"/>
      <c r="L42" s="4"/>
      <c r="R42" s="4"/>
      <c r="S42" s="4"/>
      <c r="Y42" s="4"/>
      <c r="Z42" s="4"/>
      <c r="AF42" s="4"/>
      <c r="AG42" s="4"/>
    </row>
    <row r="43" spans="1:54" x14ac:dyDescent="0.2">
      <c r="K43" s="4"/>
      <c r="L43" s="4"/>
      <c r="R43" s="4"/>
      <c r="S43" s="4"/>
      <c r="Y43" s="4"/>
      <c r="Z43" s="4"/>
      <c r="AF43" s="4"/>
      <c r="AG43" s="4"/>
    </row>
    <row r="44" spans="1:54" ht="39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</row>
    <row r="45" spans="1:54" ht="12" customHeight="1" x14ac:dyDescent="0.2">
      <c r="K45" s="4"/>
      <c r="L45" s="4"/>
      <c r="R45" s="4"/>
      <c r="S45" s="4"/>
      <c r="Y45" s="4"/>
      <c r="Z45" s="4"/>
      <c r="AF45" s="4"/>
      <c r="AG45" s="4"/>
    </row>
    <row r="46" spans="1:54" x14ac:dyDescent="0.2">
      <c r="A46" s="20"/>
      <c r="B46" s="20"/>
      <c r="C46" s="31"/>
      <c r="D46" s="31"/>
      <c r="E46" s="31"/>
      <c r="F46" s="31"/>
      <c r="G46" s="31"/>
      <c r="H46" s="31"/>
      <c r="I46" s="31"/>
      <c r="J46" s="21"/>
      <c r="K46" s="2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21"/>
      <c r="Z46" s="2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20"/>
      <c r="AO46" s="20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20"/>
    </row>
    <row r="47" spans="1:54" x14ac:dyDescent="0.2">
      <c r="A47" s="20"/>
      <c r="B47" s="20"/>
      <c r="C47" s="31"/>
      <c r="D47" s="31"/>
      <c r="E47" s="31"/>
      <c r="F47" s="31"/>
      <c r="G47" s="31"/>
      <c r="H47" s="31"/>
      <c r="I47" s="31"/>
      <c r="J47" s="21"/>
      <c r="K47" s="2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21"/>
      <c r="Z47" s="2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21"/>
      <c r="AO47" s="2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20"/>
    </row>
    <row r="48" spans="1:54" x14ac:dyDescent="0.2">
      <c r="A48" s="20"/>
      <c r="B48" s="20"/>
      <c r="C48" s="31"/>
      <c r="D48" s="31"/>
      <c r="E48" s="31"/>
      <c r="F48" s="31"/>
      <c r="G48" s="31"/>
      <c r="H48" s="31"/>
      <c r="I48" s="31"/>
      <c r="J48" s="21"/>
      <c r="K48" s="2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21"/>
      <c r="Z48" s="2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21"/>
      <c r="AO48" s="2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20"/>
    </row>
    <row r="49" spans="1:54" x14ac:dyDescent="0.2">
      <c r="A49" s="20"/>
      <c r="B49" s="20"/>
      <c r="C49" s="31"/>
      <c r="D49" s="31"/>
      <c r="E49" s="31"/>
      <c r="F49" s="31"/>
      <c r="G49" s="31"/>
      <c r="H49" s="31"/>
      <c r="I49" s="31"/>
      <c r="J49" s="21"/>
      <c r="K49" s="2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21"/>
      <c r="Z49" s="2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21"/>
      <c r="AO49" s="2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20"/>
    </row>
    <row r="50" spans="1:54" x14ac:dyDescent="0.2">
      <c r="A50" s="20"/>
      <c r="B50" s="20"/>
      <c r="C50" s="31"/>
      <c r="D50" s="31"/>
      <c r="E50" s="31"/>
      <c r="F50" s="31"/>
      <c r="G50" s="31"/>
      <c r="H50" s="31"/>
      <c r="I50" s="31"/>
      <c r="J50" s="21"/>
      <c r="K50" s="2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21"/>
      <c r="Z50" s="21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1"/>
      <c r="AO50" s="2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20"/>
    </row>
    <row r="51" spans="1:54" x14ac:dyDescent="0.2">
      <c r="K51" s="4"/>
      <c r="L51" s="4"/>
      <c r="R51" s="4"/>
      <c r="S51" s="4"/>
      <c r="Y51" s="4"/>
      <c r="Z51" s="4"/>
      <c r="AF51" s="4"/>
      <c r="AG51" s="4"/>
    </row>
    <row r="52" spans="1:54" x14ac:dyDescent="0.2">
      <c r="K52" s="4"/>
      <c r="L52" s="4"/>
      <c r="R52" s="4"/>
      <c r="S52" s="4"/>
      <c r="Y52" s="4"/>
      <c r="Z52" s="4"/>
      <c r="AF52" s="4"/>
      <c r="AG52" s="4"/>
    </row>
    <row r="53" spans="1:54" x14ac:dyDescent="0.2">
      <c r="K53" s="4"/>
      <c r="L53" s="4"/>
      <c r="R53" s="4"/>
      <c r="S53" s="4"/>
      <c r="Y53" s="4"/>
      <c r="Z53" s="4"/>
      <c r="AF53" s="4"/>
      <c r="AG53" s="4"/>
    </row>
    <row r="54" spans="1:54" x14ac:dyDescent="0.2">
      <c r="K54" s="4"/>
      <c r="L54" s="4"/>
      <c r="R54" s="4"/>
      <c r="S54" s="4"/>
      <c r="Y54" s="4"/>
      <c r="Z54" s="4"/>
      <c r="AF54" s="4"/>
      <c r="AG54" s="4"/>
    </row>
  </sheetData>
  <sheetProtection formatCells="0" selectLockedCells="1"/>
  <mergeCells count="105">
    <mergeCell ref="AQ1:BB1"/>
    <mergeCell ref="AQ2:BB2"/>
    <mergeCell ref="AQ3:BB3"/>
    <mergeCell ref="G2:AP2"/>
    <mergeCell ref="L3:AJ3"/>
    <mergeCell ref="AZ6:AZ7"/>
    <mergeCell ref="AV6:AV7"/>
    <mergeCell ref="AU6:AU7"/>
    <mergeCell ref="AT6:AT7"/>
    <mergeCell ref="AS6:AS7"/>
    <mergeCell ref="AY6:AY7"/>
    <mergeCell ref="AX6:AX7"/>
    <mergeCell ref="AW6:AW7"/>
    <mergeCell ref="A2:F2"/>
    <mergeCell ref="A4:BB4"/>
    <mergeCell ref="F5:AJ5"/>
    <mergeCell ref="AK5:AL5"/>
    <mergeCell ref="AN5:AT5"/>
    <mergeCell ref="AV5:AY5"/>
    <mergeCell ref="AR6:AR7"/>
    <mergeCell ref="AZ5:BB5"/>
    <mergeCell ref="A5:A7"/>
    <mergeCell ref="D5:D7"/>
    <mergeCell ref="BA6:BB6"/>
    <mergeCell ref="AJ6:AJ7"/>
    <mergeCell ref="AI6:AI7"/>
    <mergeCell ref="AH6:AH7"/>
    <mergeCell ref="AG6:AG7"/>
    <mergeCell ref="AN6:AN7"/>
    <mergeCell ref="AM6:AM7"/>
    <mergeCell ref="AL6:AL7"/>
    <mergeCell ref="AK6:AK7"/>
    <mergeCell ref="AQ6:AQ7"/>
    <mergeCell ref="AP6:AP7"/>
    <mergeCell ref="AO6:AO7"/>
    <mergeCell ref="V6:V7"/>
    <mergeCell ref="U6:U7"/>
    <mergeCell ref="AB6:AB7"/>
    <mergeCell ref="AA6:AA7"/>
    <mergeCell ref="Z6:Z7"/>
    <mergeCell ref="Y6:Y7"/>
    <mergeCell ref="AF6:AF7"/>
    <mergeCell ref="AE6:AE7"/>
    <mergeCell ref="AD6:AD7"/>
    <mergeCell ref="AC6:AC7"/>
    <mergeCell ref="C33:I33"/>
    <mergeCell ref="L33:X33"/>
    <mergeCell ref="A27:BB27"/>
    <mergeCell ref="F6:F7"/>
    <mergeCell ref="E5:E7"/>
    <mergeCell ref="C5:C7"/>
    <mergeCell ref="B5:B7"/>
    <mergeCell ref="J6:J7"/>
    <mergeCell ref="I6:I7"/>
    <mergeCell ref="AP33:BA33"/>
    <mergeCell ref="P6:P7"/>
    <mergeCell ref="O6:O7"/>
    <mergeCell ref="H6:H7"/>
    <mergeCell ref="G6:G7"/>
    <mergeCell ref="N6:N7"/>
    <mergeCell ref="M6:M7"/>
    <mergeCell ref="L6:L7"/>
    <mergeCell ref="K6:K7"/>
    <mergeCell ref="T6:T7"/>
    <mergeCell ref="S6:S7"/>
    <mergeCell ref="R6:R7"/>
    <mergeCell ref="Q6:Q7"/>
    <mergeCell ref="X6:X7"/>
    <mergeCell ref="W6:W7"/>
    <mergeCell ref="AP29:BA29"/>
    <mergeCell ref="AP30:BA30"/>
    <mergeCell ref="AP31:BA31"/>
    <mergeCell ref="AP32:BA32"/>
    <mergeCell ref="AA29:AM29"/>
    <mergeCell ref="AA30:AM30"/>
    <mergeCell ref="AA31:AM31"/>
    <mergeCell ref="AA32:AM32"/>
    <mergeCell ref="C29:I29"/>
    <mergeCell ref="C30:I30"/>
    <mergeCell ref="C31:I31"/>
    <mergeCell ref="C32:I32"/>
    <mergeCell ref="L29:X29"/>
    <mergeCell ref="L30:X30"/>
    <mergeCell ref="L31:X31"/>
    <mergeCell ref="L32:X32"/>
    <mergeCell ref="C47:I47"/>
    <mergeCell ref="L47:X47"/>
    <mergeCell ref="AA47:AM47"/>
    <mergeCell ref="AP47:BA47"/>
    <mergeCell ref="A44:BB44"/>
    <mergeCell ref="C46:I46"/>
    <mergeCell ref="L46:X46"/>
    <mergeCell ref="AA46:AM46"/>
    <mergeCell ref="AP46:BA46"/>
    <mergeCell ref="C50:I50"/>
    <mergeCell ref="L50:X50"/>
    <mergeCell ref="AP50:BA50"/>
    <mergeCell ref="C49:I49"/>
    <mergeCell ref="L49:X49"/>
    <mergeCell ref="AA49:AM49"/>
    <mergeCell ref="AP49:BA49"/>
    <mergeCell ref="C48:I48"/>
    <mergeCell ref="L48:X48"/>
    <mergeCell ref="AA48:AM48"/>
    <mergeCell ref="AP48:BA48"/>
  </mergeCells>
  <phoneticPr fontId="1" type="noConversion"/>
  <dataValidations count="2">
    <dataValidation type="list" allowBlank="1" showInputMessage="1" showErrorMessage="1" sqref="M26">
      <formula1>$BG$8:$BZ$8</formula1>
    </dataValidation>
    <dataValidation type="list" allowBlank="1" showInputMessage="1" showErrorMessage="1" sqref="F26:L26 N26:AJ26 F8:AJ25">
      <formula1>$BG$8:$CB$8</formula1>
    </dataValidation>
  </dataValidations>
  <pageMargins left="0.47244094488188981" right="0.39370078740157483" top="0.51181102362204722" bottom="0.59055118110236227" header="0.31496062992125984" footer="0.31496062992125984"/>
  <pageSetup paperSize="8" scale="85" fitToHeight="2" orientation="landscape" horizontalDpi="300" verticalDpi="3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разжал</vt:lpstr>
      <vt:lpstr>Лист1</vt:lpstr>
      <vt:lpstr>разжал!Область_печати</vt:lpstr>
    </vt:vector>
  </TitlesOfParts>
  <Company>ЗАО Амкодор-Пинск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Романчик</dc:creator>
  <cp:lastModifiedBy>Андрей</cp:lastModifiedBy>
  <cp:lastPrinted>2012-04-03T13:01:33Z</cp:lastPrinted>
  <dcterms:created xsi:type="dcterms:W3CDTF">2008-07-12T09:43:01Z</dcterms:created>
  <dcterms:modified xsi:type="dcterms:W3CDTF">2012-04-04T10:22:40Z</dcterms:modified>
</cp:coreProperties>
</file>