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890" activeTab="0"/>
  </bookViews>
  <sheets>
    <sheet name="5655" sheetId="1" r:id="rId1"/>
    <sheet name="6654" sheetId="2" r:id="rId2"/>
    <sheet name="2777" sheetId="3" r:id="rId3"/>
    <sheet name="4987" sheetId="4" r:id="rId4"/>
  </sheets>
  <definedNames>
    <definedName name="_xlnm._FilterDatabase" localSheetId="2" hidden="1">'2777'!$B$11:$D$20</definedName>
    <definedName name="_xlnm._FilterDatabase" localSheetId="0" hidden="1">'5655'!$B$11:$D$21</definedName>
    <definedName name="_xlnm._FilterDatabase" localSheetId="1" hidden="1">'6654'!$B$11:$D$21</definedName>
    <definedName name="_xlnm.Print_Titles" localSheetId="2">'2777'!$8:$10</definedName>
    <definedName name="_xlnm.Print_Titles" localSheetId="0">'5655'!$8:$10</definedName>
    <definedName name="_xlnm.Print_Titles" localSheetId="1">'6654'!$8:$10</definedName>
    <definedName name="_xlnm.Print_Area" localSheetId="2">'2777'!$A$1:$I$20</definedName>
    <definedName name="_xlnm.Print_Area" localSheetId="0">'5655'!$A$1:$J$21</definedName>
    <definedName name="_xlnm.Print_Area" localSheetId="1">'6654'!$A$1:$J$21</definedName>
  </definedNames>
  <calcPr fullCalcOnLoad="1"/>
</workbook>
</file>

<file path=xl/sharedStrings.xml><?xml version="1.0" encoding="utf-8"?>
<sst xmlns="http://schemas.openxmlformats.org/spreadsheetml/2006/main" count="49" uniqueCount="21">
  <si>
    <t>№п/п</t>
  </si>
  <si>
    <t>термін путівки</t>
  </si>
  <si>
    <t>№ путівки</t>
  </si>
  <si>
    <t>Всього</t>
  </si>
  <si>
    <t>в кат-ю (ціна)</t>
  </si>
  <si>
    <t>до</t>
  </si>
  <si>
    <t>от</t>
  </si>
  <si>
    <t xml:space="preserve">№ </t>
  </si>
  <si>
    <t>прибыли</t>
  </si>
  <si>
    <t>из какой категории</t>
  </si>
  <si>
    <t>виехали</t>
  </si>
  <si>
    <t>выбыли с категории</t>
  </si>
  <si>
    <t>дата</t>
  </si>
  <si>
    <t>цена</t>
  </si>
  <si>
    <t>период путёвки</t>
  </si>
  <si>
    <t>Переводи (-)</t>
  </si>
  <si>
    <t>Переводи (+)</t>
  </si>
  <si>
    <t>№ путёвки</t>
  </si>
  <si>
    <t>Переводы (-)</t>
  </si>
  <si>
    <t>Переводы (+)</t>
  </si>
  <si>
    <t>выехали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</si>
</sst>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dd/mm/yy;@"/>
    <numFmt numFmtId="174" formatCode="mmm/yyyy"/>
    <numFmt numFmtId="175" formatCode="&quot;Так&quot;;&quot;Так&quot;;&quot;Ні&quot;"/>
    <numFmt numFmtId="176" formatCode="&quot;Істина&quot;;&quot;Істина&quot;;&quot;Хибність&quot;"/>
    <numFmt numFmtId="177" formatCode="&quot;Увімк&quot;;&quot;Увімк&quot;;&quot;Вимк&quot;"/>
    <numFmt numFmtId="178" formatCode="dd\.mm\.yy;@"/>
    <numFmt numFmtId="179" formatCode="[$-422]d\ mmmm\ yyyy&quot; р.&quot;"/>
    <numFmt numFmtId="180" formatCode="dd\.mm\.yyyy;@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/>
      <protection locked="0"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3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24" borderId="13" xfId="0" applyFont="1" applyFill="1" applyBorder="1" applyAlignment="1" applyProtection="1">
      <alignment horizontal="left"/>
      <protection/>
    </xf>
    <xf numFmtId="0" fontId="11" fillId="24" borderId="13" xfId="0" applyFont="1" applyFill="1" applyBorder="1" applyAlignment="1" applyProtection="1">
      <alignment/>
      <protection/>
    </xf>
    <xf numFmtId="0" fontId="11" fillId="24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3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0" fillId="0" borderId="15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1" fontId="2" fillId="0" borderId="0" xfId="0" applyNumberFormat="1" applyFont="1" applyAlignment="1" applyProtection="1">
      <alignment horizontal="left"/>
      <protection/>
    </xf>
    <xf numFmtId="0" fontId="15" fillId="0" borderId="15" xfId="50" applyFont="1" applyBorder="1">
      <alignment/>
      <protection/>
    </xf>
    <xf numFmtId="178" fontId="15" fillId="0" borderId="15" xfId="50" applyNumberFormat="1" applyFont="1" applyBorder="1">
      <alignment/>
      <protection/>
    </xf>
    <xf numFmtId="0" fontId="15" fillId="0" borderId="15" xfId="49" applyFont="1" applyBorder="1">
      <alignment/>
      <protection/>
    </xf>
    <xf numFmtId="0" fontId="0" fillId="0" borderId="15" xfId="0" applyBorder="1" applyAlignment="1">
      <alignment/>
    </xf>
    <xf numFmtId="14" fontId="15" fillId="0" borderId="15" xfId="50" applyNumberFormat="1" applyFont="1" applyBorder="1">
      <alignment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178" fontId="10" fillId="0" borderId="15" xfId="0" applyNumberFormat="1" applyFont="1" applyBorder="1" applyAlignment="1" applyProtection="1">
      <alignment/>
      <protection locked="0"/>
    </xf>
    <xf numFmtId="0" fontId="16" fillId="0" borderId="15" xfId="50" applyFont="1" applyBorder="1">
      <alignment/>
      <protection/>
    </xf>
    <xf numFmtId="178" fontId="16" fillId="0" borderId="15" xfId="50" applyNumberFormat="1" applyFont="1" applyBorder="1">
      <alignment/>
      <protection/>
    </xf>
    <xf numFmtId="178" fontId="10" fillId="0" borderId="21" xfId="0" applyNumberFormat="1" applyFont="1" applyBorder="1" applyAlignment="1" applyProtection="1">
      <alignment/>
      <protection locked="0"/>
    </xf>
    <xf numFmtId="0" fontId="12" fillId="0" borderId="15" xfId="50" applyBorder="1">
      <alignment/>
      <protection/>
    </xf>
    <xf numFmtId="14" fontId="12" fillId="0" borderId="15" xfId="50" applyNumberFormat="1" applyBorder="1">
      <alignment/>
      <protection/>
    </xf>
    <xf numFmtId="0" fontId="10" fillId="0" borderId="0" xfId="0" applyFont="1" applyAlignment="1" applyProtection="1">
      <alignment/>
      <protection/>
    </xf>
    <xf numFmtId="0" fontId="15" fillId="0" borderId="21" xfId="50" applyFont="1" applyBorder="1">
      <alignment/>
      <protection/>
    </xf>
    <xf numFmtId="178" fontId="16" fillId="0" borderId="21" xfId="50" applyNumberFormat="1" applyFont="1" applyBorder="1">
      <alignment/>
      <protection/>
    </xf>
    <xf numFmtId="178" fontId="15" fillId="0" borderId="21" xfId="50" applyNumberFormat="1" applyFont="1" applyBorder="1">
      <alignment/>
      <protection/>
    </xf>
    <xf numFmtId="14" fontId="12" fillId="0" borderId="21" xfId="50" applyNumberFormat="1" applyBorder="1">
      <alignment/>
      <protection/>
    </xf>
    <xf numFmtId="14" fontId="15" fillId="0" borderId="21" xfId="50" applyNumberFormat="1" applyFont="1" applyBorder="1">
      <alignment/>
      <protection/>
    </xf>
    <xf numFmtId="178" fontId="10" fillId="0" borderId="15" xfId="0" applyNumberFormat="1" applyFont="1" applyBorder="1" applyAlignment="1" applyProtection="1">
      <alignment/>
      <protection/>
    </xf>
    <xf numFmtId="178" fontId="0" fillId="0" borderId="15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178" fontId="10" fillId="0" borderId="21" xfId="0" applyNumberFormat="1" applyFont="1" applyBorder="1" applyAlignment="1" applyProtection="1">
      <alignment/>
      <protection/>
    </xf>
    <xf numFmtId="0" fontId="11" fillId="24" borderId="20" xfId="0" applyFont="1" applyFill="1" applyBorder="1" applyAlignment="1" applyProtection="1">
      <alignment/>
      <protection/>
    </xf>
    <xf numFmtId="0" fontId="0" fillId="24" borderId="22" xfId="0" applyFill="1" applyBorder="1" applyAlignment="1">
      <alignment/>
    </xf>
    <xf numFmtId="0" fontId="9" fillId="30" borderId="23" xfId="0" applyFont="1" applyFill="1" applyBorder="1" applyAlignment="1" applyProtection="1">
      <alignment horizontal="center" vertical="center" wrapText="1"/>
      <protection/>
    </xf>
    <xf numFmtId="0" fontId="9" fillId="31" borderId="24" xfId="0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>
      <alignment/>
    </xf>
    <xf numFmtId="0" fontId="0" fillId="24" borderId="20" xfId="0" applyFill="1" applyBorder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9" fillId="31" borderId="26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31" borderId="0" xfId="0" applyFont="1" applyFill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/>
    </xf>
    <xf numFmtId="180" fontId="10" fillId="32" borderId="15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0" fontId="10" fillId="33" borderId="15" xfId="0" applyNumberFormat="1" applyFont="1" applyFill="1" applyBorder="1" applyAlignment="1" applyProtection="1">
      <alignment/>
      <protection/>
    </xf>
    <xf numFmtId="178" fontId="10" fillId="33" borderId="15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4662" xfId="49"/>
    <cellStyle name="Звичайний_493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29"/>
  </sheetPr>
  <dimension ref="A1:J21"/>
  <sheetViews>
    <sheetView showZeros="0" tabSelected="1" zoomScale="80" zoomScaleNormal="80" zoomScalePageLayoutView="0" workbookViewId="0" topLeftCell="A1">
      <pane xSplit="6" ySplit="11" topLeftCell="G12" activePane="bottomRight" state="frozen"/>
      <selection pane="topLeft" activeCell="C9" sqref="C9:E9"/>
      <selection pane="topRight" activeCell="C9" sqref="C9:E9"/>
      <selection pane="bottomLeft" activeCell="C9" sqref="C9:E9"/>
      <selection pane="bottomRight" activeCell="F15" sqref="F15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5" width="8.375" style="0" customWidth="1"/>
    <col min="6" max="6" width="10.625" style="0" customWidth="1"/>
    <col min="8" max="8" width="11.25390625" style="0" customWidth="1"/>
    <col min="9" max="9" width="10.625" style="0" customWidth="1"/>
    <col min="10" max="10" width="17.625" style="0" customWidth="1"/>
  </cols>
  <sheetData>
    <row r="1" spans="1:6" s="3" customFormat="1" ht="20.25" customHeight="1">
      <c r="A1" s="2"/>
      <c r="B1" s="2"/>
      <c r="F1" s="3">
        <f>LOOKUP(B19,$B$12:$B$19)</f>
        <v>329914</v>
      </c>
    </row>
    <row r="2" spans="1:6" s="3" customFormat="1" ht="12.75">
      <c r="A2" s="2"/>
      <c r="B2" s="2"/>
      <c r="F2" s="3" t="e">
        <f>VLOOKUP(B19,'5655:2777'!B12:H714,7,4)</f>
        <v>#VALUE!</v>
      </c>
    </row>
    <row r="3" spans="1:8" s="3" customFormat="1" ht="12.75">
      <c r="A3" s="2"/>
      <c r="B3" s="2"/>
      <c r="F3" s="3">
        <f>IF(C19=0,IF(D19=0,B19,0),0)</f>
        <v>0</v>
      </c>
      <c r="H3" s="65"/>
    </row>
    <row r="4" spans="1:6" s="3" customFormat="1" ht="12.75">
      <c r="A4" s="2"/>
      <c r="B4" s="2"/>
      <c r="F4" s="3" t="e">
        <f>LARGE('5655:2777'!B13:B714,RANK(IF(C19=0,IF(D19=0,B19,0),0),'5655:2777'!B13:B714))</f>
        <v>#N/A</v>
      </c>
    </row>
    <row r="5" spans="1:6" s="3" customFormat="1" ht="12.75">
      <c r="A5" s="2"/>
      <c r="B5" s="2"/>
      <c r="F5" s="3">
        <f>MATCH(B19,$B$12:$B$19,$H19)</f>
        <v>8</v>
      </c>
    </row>
    <row r="6" spans="1:3" s="3" customFormat="1" ht="3" customHeight="1">
      <c r="A6" s="2"/>
      <c r="B6" s="5"/>
      <c r="C6" s="4"/>
    </row>
    <row r="7" spans="1:3" s="3" customFormat="1" ht="12.75">
      <c r="A7" s="2"/>
      <c r="B7" s="20"/>
      <c r="C7" s="22"/>
    </row>
    <row r="8" spans="3:6" s="3" customFormat="1" ht="13.5" thickBot="1">
      <c r="C8" s="18"/>
      <c r="D8" s="6"/>
      <c r="E8" s="8"/>
      <c r="F8" s="21"/>
    </row>
    <row r="9" spans="1:10" s="9" customFormat="1" ht="49.5" customHeight="1" thickBot="1">
      <c r="A9" s="34" t="s">
        <v>0</v>
      </c>
      <c r="B9" s="35" t="s">
        <v>7</v>
      </c>
      <c r="C9" s="71" t="s">
        <v>14</v>
      </c>
      <c r="D9" s="72"/>
      <c r="E9" s="72"/>
      <c r="F9" s="73" t="s">
        <v>15</v>
      </c>
      <c r="G9" s="74"/>
      <c r="H9" s="75" t="s">
        <v>16</v>
      </c>
      <c r="I9" s="76"/>
      <c r="J9" s="50"/>
    </row>
    <row r="10" spans="1:10" s="10" customFormat="1" ht="23.25" customHeight="1" thickBot="1">
      <c r="A10" s="31"/>
      <c r="B10" s="33"/>
      <c r="C10" s="31" t="s">
        <v>6</v>
      </c>
      <c r="D10" s="32" t="s">
        <v>5</v>
      </c>
      <c r="E10" s="33" t="s">
        <v>10</v>
      </c>
      <c r="F10" s="61" t="s">
        <v>11</v>
      </c>
      <c r="G10" s="66" t="s">
        <v>4</v>
      </c>
      <c r="H10" s="68" t="s">
        <v>8</v>
      </c>
      <c r="I10" s="63" t="s">
        <v>9</v>
      </c>
      <c r="J10" s="62"/>
    </row>
    <row r="11" spans="1:10" s="10" customFormat="1" ht="13.5" customHeight="1">
      <c r="A11" s="11"/>
      <c r="B11" s="7"/>
      <c r="C11" s="19"/>
      <c r="D11" s="54"/>
      <c r="E11" s="55"/>
      <c r="F11" s="60"/>
      <c r="G11" s="67" t="s">
        <v>13</v>
      </c>
      <c r="H11" s="60" t="s">
        <v>12</v>
      </c>
      <c r="I11" s="60" t="s">
        <v>13</v>
      </c>
      <c r="J11" s="60"/>
    </row>
    <row r="12" spans="1:10" s="12" customFormat="1" ht="12">
      <c r="A12" s="13">
        <f>IF(COUNTIF(B$11:B12,B12)=1,MAX(A$11:A11)+1,0)</f>
        <v>0</v>
      </c>
      <c r="B12" s="26"/>
      <c r="C12" s="30"/>
      <c r="D12" s="43"/>
      <c r="E12" s="48"/>
      <c r="F12" s="70">
        <f aca="true" t="shared" si="0" ref="F12:F19">Утки_альтернатива(B12)</f>
        <v>0</v>
      </c>
      <c r="H12" s="48"/>
      <c r="I12" s="58"/>
      <c r="J12" s="58"/>
    </row>
    <row r="13" spans="1:10" s="12" customFormat="1" ht="12">
      <c r="A13" s="13">
        <f>IF(COUNTIF(B$11:B13,B13)=1,MAX(A$11:A12)+1,0)</f>
        <v>1</v>
      </c>
      <c r="B13" s="26">
        <v>330170</v>
      </c>
      <c r="C13" s="27">
        <v>40789</v>
      </c>
      <c r="D13" s="45"/>
      <c r="E13" s="48"/>
      <c r="F13" s="70">
        <f t="shared" si="0"/>
        <v>0</v>
      </c>
      <c r="G13" s="23"/>
      <c r="H13" s="23"/>
      <c r="I13" s="58"/>
      <c r="J13" s="58"/>
    </row>
    <row r="14" spans="1:10" s="12" customFormat="1" ht="12">
      <c r="A14" s="13">
        <f>IF(COUNTIF(B$11:B14,B14)=1,MAX(A$11:A13)+1,0)</f>
        <v>2</v>
      </c>
      <c r="B14" s="26">
        <v>341738</v>
      </c>
      <c r="C14" s="27">
        <v>40791</v>
      </c>
      <c r="D14" s="45">
        <v>40804</v>
      </c>
      <c r="E14" s="48"/>
      <c r="F14" s="70">
        <f t="shared" si="0"/>
        <v>0</v>
      </c>
      <c r="G14" s="23"/>
      <c r="H14" s="23"/>
      <c r="I14" s="58"/>
      <c r="J14" s="58"/>
    </row>
    <row r="15" spans="1:10" s="12" customFormat="1" ht="12">
      <c r="A15" s="13">
        <f>IF(COUNTIF(B$11:B15,B15)=1,MAX(A$11:A14)+1,0)</f>
        <v>3</v>
      </c>
      <c r="B15" s="26">
        <v>330564</v>
      </c>
      <c r="C15" s="27">
        <v>40799</v>
      </c>
      <c r="D15" s="45"/>
      <c r="E15" s="48"/>
      <c r="F15" s="77">
        <f>Утки_альтернатива(B15)</f>
        <v>0</v>
      </c>
      <c r="G15" s="23"/>
      <c r="H15" s="23"/>
      <c r="I15" s="58"/>
      <c r="J15" s="58"/>
    </row>
    <row r="16" spans="1:10" ht="12.75">
      <c r="A16" s="13">
        <f>IF(COUNTIF(B$11:B16,B16)=1,MAX(A$11:A15)+1,0)</f>
        <v>4</v>
      </c>
      <c r="B16" s="17">
        <v>329914</v>
      </c>
      <c r="C16" s="36">
        <v>40810</v>
      </c>
      <c r="D16" s="39"/>
      <c r="E16" s="49"/>
      <c r="F16" s="70">
        <f t="shared" si="0"/>
        <v>40787</v>
      </c>
      <c r="G16" s="29"/>
      <c r="H16" s="29"/>
      <c r="I16" s="64"/>
      <c r="J16" s="64"/>
    </row>
    <row r="17" spans="1:10" ht="12.75">
      <c r="A17" s="13">
        <f>IF(COUNTIF(B$11:B17,B17)=1,MAX(A$11:A16)+1,0)</f>
        <v>5</v>
      </c>
      <c r="B17" s="28">
        <v>332981</v>
      </c>
      <c r="C17" s="36">
        <v>40818</v>
      </c>
      <c r="D17" s="39"/>
      <c r="E17" s="49"/>
      <c r="F17" s="70">
        <f t="shared" si="0"/>
        <v>0</v>
      </c>
      <c r="G17" s="29"/>
      <c r="H17" s="29"/>
      <c r="I17" s="64"/>
      <c r="J17" s="64"/>
    </row>
    <row r="18" spans="1:10" s="12" customFormat="1" ht="12.75">
      <c r="A18" s="13">
        <f>IF(COUNTIF(B$11:B18,B18)=1,MAX(A$11:A17)+1,0)</f>
        <v>0</v>
      </c>
      <c r="B18" s="40"/>
      <c r="C18" s="41"/>
      <c r="D18" s="46"/>
      <c r="E18" s="48"/>
      <c r="F18" s="70">
        <f t="shared" si="0"/>
        <v>0</v>
      </c>
      <c r="G18" s="23"/>
      <c r="H18" s="23"/>
      <c r="I18" s="58"/>
      <c r="J18" s="58"/>
    </row>
    <row r="19" spans="1:10" s="12" customFormat="1" ht="12.75" thickBot="1">
      <c r="A19" s="13">
        <f>IF(COUNTIF(B$11:B19,B19)=1,MAX(A$11:A18)+1,0)</f>
        <v>6</v>
      </c>
      <c r="B19" s="26">
        <v>330641</v>
      </c>
      <c r="C19" s="30">
        <v>40801</v>
      </c>
      <c r="D19" s="47">
        <v>40821</v>
      </c>
      <c r="E19" s="51"/>
      <c r="F19" s="70">
        <f t="shared" si="0"/>
        <v>40806</v>
      </c>
      <c r="G19" s="23">
        <v>6654</v>
      </c>
      <c r="H19" s="23"/>
      <c r="I19" s="58"/>
      <c r="J19" s="58"/>
    </row>
    <row r="20" spans="1:10" ht="13.5" thickBot="1">
      <c r="A20" s="14"/>
      <c r="B20" s="16" t="s">
        <v>3</v>
      </c>
      <c r="C20" s="52"/>
      <c r="D20" s="15"/>
      <c r="E20" s="56"/>
      <c r="F20" s="57"/>
      <c r="G20" s="69"/>
      <c r="H20" s="69"/>
      <c r="I20" s="69"/>
      <c r="J20" s="53"/>
    </row>
    <row r="21" spans="2:6" ht="12.75">
      <c r="B21" s="24"/>
      <c r="F21" s="25"/>
    </row>
  </sheetData>
  <sheetProtection formatColumns="0" formatRows="0" autoFilter="0"/>
  <autoFilter ref="B11:D21"/>
  <mergeCells count="3">
    <mergeCell ref="C9:E9"/>
    <mergeCell ref="F9:G9"/>
    <mergeCell ref="H9:I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3">
    <tabColor indexed="29"/>
  </sheetPr>
  <dimension ref="A1:K21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C9" sqref="C9:E9"/>
      <selection pane="topRight" activeCell="C9" sqref="C9:E9"/>
      <selection pane="bottomLeft" activeCell="C9" sqref="C9:E9"/>
      <selection pane="bottomRight" activeCell="A12" sqref="A12:I12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5" width="8.375" style="0" customWidth="1"/>
    <col min="6" max="6" width="12.00390625" style="0" customWidth="1"/>
    <col min="8" max="8" width="11.25390625" style="0" customWidth="1"/>
    <col min="9" max="9" width="10.625" style="0" customWidth="1"/>
    <col min="10" max="10" width="17.625" style="0" customWidth="1"/>
    <col min="11" max="11" width="20.75390625" style="0" customWidth="1"/>
  </cols>
  <sheetData>
    <row r="1" spans="1:2" s="3" customFormat="1" ht="20.25" customHeight="1">
      <c r="A1" s="2"/>
      <c r="B1" s="2"/>
    </row>
    <row r="2" spans="1:2" s="3" customFormat="1" ht="12.75">
      <c r="A2" s="2"/>
      <c r="B2" s="2"/>
    </row>
    <row r="3" spans="1:8" s="3" customFormat="1" ht="12.75">
      <c r="A3" s="2"/>
      <c r="B3" s="2"/>
      <c r="H3" s="65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3" customHeight="1">
      <c r="A6" s="2"/>
      <c r="B6" s="5"/>
      <c r="C6" s="4"/>
    </row>
    <row r="7" spans="1:3" s="3" customFormat="1" ht="12.75">
      <c r="A7" s="2"/>
      <c r="B7" s="20"/>
      <c r="C7" s="22"/>
    </row>
    <row r="8" spans="3:6" s="3" customFormat="1" ht="13.5" thickBot="1">
      <c r="C8" s="18"/>
      <c r="D8" s="6"/>
      <c r="E8" s="8"/>
      <c r="F8" s="21"/>
    </row>
    <row r="9" spans="1:10" s="9" customFormat="1" ht="49.5" customHeight="1" thickBot="1">
      <c r="A9" s="34" t="s">
        <v>0</v>
      </c>
      <c r="B9" s="35" t="s">
        <v>17</v>
      </c>
      <c r="C9" s="71" t="s">
        <v>14</v>
      </c>
      <c r="D9" s="72"/>
      <c r="E9" s="72"/>
      <c r="F9" s="73" t="s">
        <v>18</v>
      </c>
      <c r="G9" s="74"/>
      <c r="H9" s="75" t="s">
        <v>19</v>
      </c>
      <c r="I9" s="76"/>
      <c r="J9" s="50"/>
    </row>
    <row r="10" spans="1:10" s="10" customFormat="1" ht="23.25" customHeight="1" thickBot="1">
      <c r="A10" s="31"/>
      <c r="B10" s="33"/>
      <c r="C10" s="31" t="s">
        <v>6</v>
      </c>
      <c r="D10" s="32" t="s">
        <v>5</v>
      </c>
      <c r="E10" s="33" t="s">
        <v>20</v>
      </c>
      <c r="F10" s="61" t="s">
        <v>11</v>
      </c>
      <c r="G10" s="66" t="s">
        <v>4</v>
      </c>
      <c r="H10" s="68" t="s">
        <v>8</v>
      </c>
      <c r="I10" s="63" t="s">
        <v>9</v>
      </c>
      <c r="J10" s="62"/>
    </row>
    <row r="11" spans="1:10" s="10" customFormat="1" ht="13.5" customHeight="1">
      <c r="A11" s="11"/>
      <c r="B11" s="7"/>
      <c r="C11" s="19"/>
      <c r="D11" s="54"/>
      <c r="E11" s="55"/>
      <c r="F11" s="60" t="s">
        <v>12</v>
      </c>
      <c r="G11" s="67" t="s">
        <v>13</v>
      </c>
      <c r="H11" s="60" t="s">
        <v>12</v>
      </c>
      <c r="I11" s="60" t="s">
        <v>13</v>
      </c>
      <c r="J11" s="60"/>
    </row>
    <row r="12" spans="1:10" s="12" customFormat="1" ht="12">
      <c r="A12" s="13">
        <f>IF(COUNTIF(B$11:B12,B12)=1,MAX(A$11:A11)+1,0)</f>
        <v>1</v>
      </c>
      <c r="B12" s="26">
        <v>330641</v>
      </c>
      <c r="C12" s="30"/>
      <c r="D12" s="43"/>
      <c r="E12" s="48"/>
      <c r="F12" s="23"/>
      <c r="H12" s="48">
        <v>40806</v>
      </c>
      <c r="I12" s="58">
        <v>5655</v>
      </c>
      <c r="J12" s="58"/>
    </row>
    <row r="13" spans="1:11" s="12" customFormat="1" ht="12">
      <c r="A13" s="13">
        <f>IF(COUNTIF(B$11:B13,B13)=1,MAX(A$11:A12)+1,0)</f>
        <v>0</v>
      </c>
      <c r="B13" s="37"/>
      <c r="C13" s="38"/>
      <c r="D13" s="44"/>
      <c r="E13" s="48"/>
      <c r="F13" s="23"/>
      <c r="G13" s="23"/>
      <c r="H13" s="23"/>
      <c r="I13" s="58"/>
      <c r="J13" s="58"/>
      <c r="K13" s="42"/>
    </row>
    <row r="14" spans="1:11" s="12" customFormat="1" ht="12">
      <c r="A14" s="13">
        <f>IF(COUNTIF(B$11:B14,B14)=1,MAX(A$11:A13)+1,0)</f>
        <v>0</v>
      </c>
      <c r="B14" s="37"/>
      <c r="C14" s="38"/>
      <c r="D14" s="44"/>
      <c r="E14" s="48"/>
      <c r="F14" s="23"/>
      <c r="G14" s="23"/>
      <c r="H14" s="23"/>
      <c r="I14" s="58"/>
      <c r="J14" s="58"/>
      <c r="K14" s="42"/>
    </row>
    <row r="15" spans="1:11" s="12" customFormat="1" ht="12">
      <c r="A15" s="13">
        <f>IF(COUNTIF(B$11:B15,B15)=1,MAX(A$11:A14)+1,0)</f>
        <v>0</v>
      </c>
      <c r="B15" s="26"/>
      <c r="C15" s="27"/>
      <c r="D15" s="45"/>
      <c r="E15" s="48"/>
      <c r="F15" s="23"/>
      <c r="G15" s="23"/>
      <c r="H15" s="23"/>
      <c r="I15" s="58"/>
      <c r="J15" s="58"/>
      <c r="K15" s="42"/>
    </row>
    <row r="16" spans="1:11" ht="12.75">
      <c r="A16" s="13">
        <f>IF(COUNTIF(B$11:B16,B16)=1,MAX(A$11:A15)+1,0)</f>
        <v>0</v>
      </c>
      <c r="B16" s="17"/>
      <c r="C16" s="36"/>
      <c r="D16" s="39"/>
      <c r="E16" s="49"/>
      <c r="F16" s="29"/>
      <c r="G16" s="29"/>
      <c r="H16" s="29"/>
      <c r="I16" s="64"/>
      <c r="J16" s="64"/>
      <c r="K16" s="42"/>
    </row>
    <row r="17" spans="1:11" ht="12.75">
      <c r="A17" s="13">
        <f>IF(COUNTIF(B$11:B17,B17)=1,MAX(A$11:A16)+1,0)</f>
        <v>0</v>
      </c>
      <c r="B17" s="28"/>
      <c r="C17" s="36"/>
      <c r="D17" s="39"/>
      <c r="E17" s="49"/>
      <c r="F17" s="29"/>
      <c r="G17" s="29"/>
      <c r="H17" s="29"/>
      <c r="I17" s="64"/>
      <c r="J17" s="64"/>
      <c r="K17" s="42"/>
    </row>
    <row r="18" spans="1:10" s="12" customFormat="1" ht="12.75">
      <c r="A18" s="13">
        <f>IF(COUNTIF(B$11:B18,B18)=1,MAX(A$11:A17)+1,0)</f>
        <v>0</v>
      </c>
      <c r="B18" s="40"/>
      <c r="C18" s="41"/>
      <c r="D18" s="46"/>
      <c r="E18" s="48"/>
      <c r="F18" s="23"/>
      <c r="G18" s="23"/>
      <c r="H18" s="23"/>
      <c r="I18" s="58"/>
      <c r="J18" s="58"/>
    </row>
    <row r="19" spans="1:11" s="12" customFormat="1" ht="12.75" thickBot="1">
      <c r="A19" s="13">
        <f>IF(COUNTIF(B$11:B19,B19)=1,MAX(A$11:A18)+1,0)</f>
        <v>0</v>
      </c>
      <c r="B19" s="26"/>
      <c r="C19" s="30"/>
      <c r="D19" s="47"/>
      <c r="E19" s="48"/>
      <c r="F19" s="23"/>
      <c r="G19" s="23"/>
      <c r="H19" s="23"/>
      <c r="I19" s="58"/>
      <c r="J19" s="58"/>
      <c r="K19" s="42"/>
    </row>
    <row r="20" spans="1:11" ht="13.5" thickBot="1">
      <c r="A20" s="14"/>
      <c r="B20" s="16" t="s">
        <v>3</v>
      </c>
      <c r="C20" s="52"/>
      <c r="D20" s="15"/>
      <c r="E20" s="56"/>
      <c r="F20" s="57"/>
      <c r="G20" s="69"/>
      <c r="H20" s="69"/>
      <c r="I20" s="69"/>
      <c r="J20" s="53"/>
      <c r="K20" s="12"/>
    </row>
    <row r="21" spans="2:11" ht="12.75">
      <c r="B21" s="24"/>
      <c r="F21" s="25"/>
      <c r="K21" s="12"/>
    </row>
  </sheetData>
  <sheetProtection formatColumns="0" formatRows="0" autoFilter="0"/>
  <autoFilter ref="B11:D21"/>
  <mergeCells count="3">
    <mergeCell ref="C9:E9"/>
    <mergeCell ref="F9:G9"/>
    <mergeCell ref="H9:I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4">
    <tabColor indexed="29"/>
  </sheetPr>
  <dimension ref="A1:J20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C9" sqref="C9:E9"/>
      <selection pane="topRight" activeCell="C9" sqref="C9:E9"/>
      <selection pane="bottomLeft" activeCell="C9" sqref="C9:E9"/>
      <selection pane="bottomRight" activeCell="H16" sqref="H16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5" width="8.375" style="0" customWidth="1"/>
    <col min="6" max="6" width="10.375" style="0" customWidth="1"/>
    <col min="8" max="8" width="11.25390625" style="0" customWidth="1"/>
    <col min="9" max="9" width="10.625" style="0" customWidth="1"/>
    <col min="10" max="10" width="17.625" style="0" customWidth="1"/>
  </cols>
  <sheetData>
    <row r="1" spans="1:2" s="3" customFormat="1" ht="20.25" customHeight="1">
      <c r="A1" s="2"/>
      <c r="B1" s="2"/>
    </row>
    <row r="2" spans="1:2" s="3" customFormat="1" ht="12.75">
      <c r="A2" s="2"/>
      <c r="B2" s="2"/>
    </row>
    <row r="3" spans="1:8" s="3" customFormat="1" ht="12.75">
      <c r="A3" s="2"/>
      <c r="B3" s="2"/>
      <c r="H3" s="65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3" customHeight="1">
      <c r="A6" s="2"/>
      <c r="B6" s="5"/>
      <c r="C6" s="4"/>
    </row>
    <row r="7" spans="1:3" s="3" customFormat="1" ht="12.75">
      <c r="A7" s="2"/>
      <c r="B7" s="20"/>
      <c r="C7" s="22"/>
    </row>
    <row r="8" spans="3:6" s="3" customFormat="1" ht="13.5" thickBot="1">
      <c r="C8" s="18"/>
      <c r="D8" s="6"/>
      <c r="E8" s="8"/>
      <c r="F8" s="21"/>
    </row>
    <row r="9" spans="1:10" s="9" customFormat="1" ht="49.5" customHeight="1" thickBot="1">
      <c r="A9" s="34" t="s">
        <v>0</v>
      </c>
      <c r="B9" s="35" t="s">
        <v>2</v>
      </c>
      <c r="C9" s="71" t="s">
        <v>1</v>
      </c>
      <c r="D9" s="72"/>
      <c r="E9" s="72"/>
      <c r="F9" s="73" t="s">
        <v>15</v>
      </c>
      <c r="G9" s="74"/>
      <c r="H9" s="75" t="s">
        <v>16</v>
      </c>
      <c r="I9" s="76"/>
      <c r="J9" s="50"/>
    </row>
    <row r="10" spans="1:10" s="10" customFormat="1" ht="23.25" customHeight="1" thickBot="1">
      <c r="A10" s="31"/>
      <c r="B10" s="33"/>
      <c r="C10" s="31" t="s">
        <v>6</v>
      </c>
      <c r="D10" s="32" t="s">
        <v>5</v>
      </c>
      <c r="E10" s="33" t="s">
        <v>10</v>
      </c>
      <c r="F10" s="61" t="s">
        <v>11</v>
      </c>
      <c r="G10" s="66" t="s">
        <v>4</v>
      </c>
      <c r="H10" s="68" t="s">
        <v>8</v>
      </c>
      <c r="I10" s="63" t="s">
        <v>9</v>
      </c>
      <c r="J10" s="62"/>
    </row>
    <row r="11" spans="1:10" s="10" customFormat="1" ht="13.5" customHeight="1">
      <c r="A11" s="11"/>
      <c r="B11" s="7"/>
      <c r="C11" s="19"/>
      <c r="D11" s="54"/>
      <c r="E11" s="55"/>
      <c r="F11" s="59"/>
      <c r="G11" s="67" t="s">
        <v>13</v>
      </c>
      <c r="H11" s="60" t="s">
        <v>12</v>
      </c>
      <c r="I11" s="60" t="s">
        <v>13</v>
      </c>
      <c r="J11" s="60"/>
    </row>
    <row r="12" spans="1:10" s="12" customFormat="1" ht="12">
      <c r="A12" s="13">
        <f>IF(COUNTIF(B$11:B12,B12)=1,MAX(A$11:A11)+1,0)</f>
        <v>0</v>
      </c>
      <c r="B12" s="26"/>
      <c r="C12" s="30"/>
      <c r="D12" s="43"/>
      <c r="E12" s="48"/>
      <c r="F12" s="23"/>
      <c r="H12" s="48"/>
      <c r="I12" s="58"/>
      <c r="J12" s="58"/>
    </row>
    <row r="13" spans="1:10" s="12" customFormat="1" ht="12">
      <c r="A13" s="13">
        <f>IF(COUNTIF(B$11:B13,B13)=1,MAX(A$11:A12)+1,0)</f>
        <v>0</v>
      </c>
      <c r="B13" s="37"/>
      <c r="C13" s="38"/>
      <c r="D13" s="44"/>
      <c r="E13" s="48"/>
      <c r="F13" s="23"/>
      <c r="G13" s="23"/>
      <c r="H13" s="23"/>
      <c r="I13" s="58"/>
      <c r="J13" s="58"/>
    </row>
    <row r="14" spans="1:10" s="12" customFormat="1" ht="12">
      <c r="A14" s="13">
        <f>IF(COUNTIF(B$11:B14,B14)=1,MAX(A$11:A13)+1,0)</f>
        <v>0</v>
      </c>
      <c r="B14" s="37"/>
      <c r="C14" s="38"/>
      <c r="D14" s="44"/>
      <c r="E14" s="48"/>
      <c r="F14" s="23"/>
      <c r="G14" s="23"/>
      <c r="H14" s="23"/>
      <c r="I14" s="58"/>
      <c r="J14" s="58"/>
    </row>
    <row r="15" spans="1:10" s="12" customFormat="1" ht="12">
      <c r="A15" s="13">
        <f>IF(COUNTIF(B$11:B15,B15)=1,MAX(A$11:A14)+1,0)</f>
        <v>1</v>
      </c>
      <c r="B15" s="17">
        <v>329914</v>
      </c>
      <c r="C15" s="30"/>
      <c r="D15" s="43"/>
      <c r="E15" s="48"/>
      <c r="F15" s="23"/>
      <c r="H15" s="48">
        <v>40787</v>
      </c>
      <c r="I15" s="58">
        <v>5655</v>
      </c>
      <c r="J15" s="58"/>
    </row>
    <row r="16" spans="1:10" ht="12.75">
      <c r="A16" s="13">
        <f>IF(COUNTIF(B$11:B16,B16)=1,MAX(A$11:A15)+1,0)</f>
        <v>2</v>
      </c>
      <c r="B16" s="26">
        <v>330564</v>
      </c>
      <c r="C16" s="36"/>
      <c r="D16" s="39"/>
      <c r="E16" s="49"/>
      <c r="F16" s="29"/>
      <c r="G16" s="29"/>
      <c r="H16" s="78">
        <v>40847</v>
      </c>
      <c r="I16" s="64"/>
      <c r="J16" s="64"/>
    </row>
    <row r="17" spans="1:10" ht="12.75">
      <c r="A17" s="13">
        <f>IF(COUNTIF(B$11:B17,B17)=1,MAX(A$11:A16)+1,0)</f>
        <v>0</v>
      </c>
      <c r="B17" s="28"/>
      <c r="C17" s="36"/>
      <c r="D17" s="39"/>
      <c r="E17" s="49"/>
      <c r="F17" s="29"/>
      <c r="G17" s="29"/>
      <c r="H17" s="29"/>
      <c r="I17" s="64"/>
      <c r="J17" s="64"/>
    </row>
    <row r="18" spans="1:10" s="12" customFormat="1" ht="12.75">
      <c r="A18" s="13">
        <f>IF(COUNTIF(B$11:B18,B18)=1,MAX(A$11:A17)+1,0)</f>
        <v>0</v>
      </c>
      <c r="B18" s="40"/>
      <c r="C18" s="41"/>
      <c r="D18" s="46"/>
      <c r="E18" s="48"/>
      <c r="F18" s="23"/>
      <c r="G18" s="23"/>
      <c r="H18" s="23"/>
      <c r="I18" s="58"/>
      <c r="J18" s="58"/>
    </row>
    <row r="19" spans="1:10" s="12" customFormat="1" ht="12.75" thickBot="1">
      <c r="A19" s="13">
        <f>IF(COUNTIF(B$11:B19,B19)=1,MAX(A$11:A18)+1,0)</f>
        <v>0</v>
      </c>
      <c r="B19" s="26"/>
      <c r="C19" s="30"/>
      <c r="D19" s="47"/>
      <c r="E19" s="48"/>
      <c r="F19" s="23"/>
      <c r="G19" s="23"/>
      <c r="H19" s="23"/>
      <c r="I19" s="58"/>
      <c r="J19" s="58"/>
    </row>
    <row r="20" spans="1:10" ht="13.5" thickBot="1">
      <c r="A20" s="14"/>
      <c r="B20" s="16" t="s">
        <v>3</v>
      </c>
      <c r="C20" s="52"/>
      <c r="D20" s="15"/>
      <c r="E20" s="56"/>
      <c r="F20" s="57"/>
      <c r="G20" s="69"/>
      <c r="H20" s="69"/>
      <c r="I20" s="69"/>
      <c r="J20" s="53"/>
    </row>
  </sheetData>
  <sheetProtection formatColumns="0" formatRows="0" autoFilter="0"/>
  <autoFilter ref="B11:D20"/>
  <mergeCells count="3">
    <mergeCell ref="C9:E9"/>
    <mergeCell ref="F9:G9"/>
    <mergeCell ref="H9:I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9"/>
  </sheetPr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рраппв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тарантіно</dc:creator>
  <cp:keywords/>
  <dc:description/>
  <cp:lastModifiedBy>s_ izotov</cp:lastModifiedBy>
  <cp:lastPrinted>2011-10-12T12:20:25Z</cp:lastPrinted>
  <dcterms:created xsi:type="dcterms:W3CDTF">2007-06-03T10:51:28Z</dcterms:created>
  <dcterms:modified xsi:type="dcterms:W3CDTF">2011-10-31T12:29:26Z</dcterms:modified>
  <cp:category/>
  <cp:version/>
  <cp:contentType/>
  <cp:contentStatus/>
</cp:coreProperties>
</file>