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240" yWindow="45" windowWidth="20115" windowHeight="7995" activeTab="1"/>
  </bookViews>
  <sheets>
    <sheet name="Лист1" sheetId="3" r:id="rId1"/>
    <sheet name="тут данные" sheetId="1" r:id="rId2"/>
    <sheet name="сюда перенести" sheetId="2" r:id="rId3"/>
  </sheets>
  <calcPr calcId="145621"/>
  <pivotCaches>
    <pivotCache cacheId="25" r:id="rId4"/>
  </pivotCaches>
</workbook>
</file>

<file path=xl/calcChain.xml><?xml version="1.0" encoding="utf-8"?>
<calcChain xmlns="http://schemas.openxmlformats.org/spreadsheetml/2006/main">
  <c r="F13" i="1" l="1"/>
  <c r="F28" i="1"/>
  <c r="B4" i="2"/>
  <c r="C4" i="2"/>
  <c r="D4" i="2"/>
  <c r="E4" i="2"/>
  <c r="F4" i="2"/>
  <c r="B5" i="2"/>
  <c r="C5" i="2"/>
  <c r="D5" i="2"/>
  <c r="E5" i="2"/>
  <c r="F5" i="2"/>
  <c r="B6" i="2"/>
  <c r="C6" i="2"/>
  <c r="D6" i="2"/>
  <c r="E6" i="2"/>
  <c r="F6" i="2"/>
  <c r="B7" i="2"/>
  <c r="C7" i="2"/>
  <c r="D7" i="2"/>
  <c r="E7" i="2"/>
  <c r="F7" i="2"/>
  <c r="B8" i="2"/>
  <c r="C8" i="2"/>
  <c r="D8" i="2"/>
  <c r="E8" i="2"/>
  <c r="F8" i="2"/>
  <c r="B9" i="2"/>
  <c r="C9" i="2"/>
  <c r="D9" i="2"/>
  <c r="E9" i="2"/>
  <c r="F9" i="2"/>
  <c r="F3" i="2"/>
  <c r="E3" i="2"/>
  <c r="D3" i="2"/>
  <c r="C3" i="2"/>
  <c r="B3" i="2"/>
  <c r="F6" i="1"/>
  <c r="F7" i="1"/>
  <c r="F8" i="1"/>
  <c r="F9" i="1"/>
  <c r="F10" i="1"/>
  <c r="F11" i="1"/>
  <c r="F5" i="1"/>
  <c r="J4" i="2"/>
  <c r="J5" i="2"/>
  <c r="J6" i="2"/>
  <c r="J7" i="2"/>
  <c r="J8" i="2"/>
  <c r="J9" i="2"/>
  <c r="J3" i="2"/>
  <c r="I4" i="2"/>
  <c r="I5" i="2"/>
  <c r="I6" i="2"/>
  <c r="I7" i="2"/>
  <c r="I8" i="2"/>
  <c r="I9" i="2"/>
  <c r="I3" i="2"/>
  <c r="H4" i="2"/>
  <c r="H5" i="2"/>
  <c r="H6" i="2"/>
  <c r="H7" i="2"/>
  <c r="H8" i="2"/>
  <c r="H9" i="2"/>
  <c r="H3" i="2"/>
  <c r="G4" i="2"/>
  <c r="G5" i="2"/>
  <c r="G6" i="2"/>
  <c r="G7" i="2"/>
  <c r="G8" i="2"/>
  <c r="G9" i="2"/>
  <c r="G3" i="2"/>
  <c r="F15" i="1" l="1"/>
  <c r="F17" i="1"/>
  <c r="F19" i="1"/>
  <c r="F21" i="1"/>
  <c r="F23" i="1"/>
  <c r="F25" i="1"/>
  <c r="F27" i="1"/>
  <c r="F29" i="1"/>
  <c r="F31" i="1"/>
  <c r="F12" i="1"/>
  <c r="F16" i="1"/>
  <c r="F20" i="1"/>
  <c r="F24" i="1"/>
  <c r="F32" i="1"/>
  <c r="F14" i="1"/>
  <c r="F18" i="1"/>
  <c r="F22" i="1"/>
  <c r="F26" i="1"/>
  <c r="F30" i="1"/>
</calcChain>
</file>

<file path=xl/sharedStrings.xml><?xml version="1.0" encoding="utf-8"?>
<sst xmlns="http://schemas.openxmlformats.org/spreadsheetml/2006/main" count="66" uniqueCount="29">
  <si>
    <t>Остаток на начало</t>
  </si>
  <si>
    <t>Приход</t>
  </si>
  <si>
    <t>Остаток на конец</t>
  </si>
  <si>
    <t>Товар</t>
  </si>
  <si>
    <t>Расход 1</t>
  </si>
  <si>
    <t>Расход 2</t>
  </si>
  <si>
    <t>товар 1</t>
  </si>
  <si>
    <t>товар 2</t>
  </si>
  <si>
    <t>товар 3</t>
  </si>
  <si>
    <t>товар 4</t>
  </si>
  <si>
    <t>товар 5</t>
  </si>
  <si>
    <t>товар 6</t>
  </si>
  <si>
    <t>товар 7</t>
  </si>
  <si>
    <t>Указать номер недели</t>
  </si>
  <si>
    <t>1-е действие</t>
  </si>
  <si>
    <t>Вставили таблицу с данными</t>
  </si>
  <si>
    <t xml:space="preserve">2-действие </t>
  </si>
  <si>
    <t>Указали номер недели</t>
  </si>
  <si>
    <t xml:space="preserve">3-действие </t>
  </si>
  <si>
    <t xml:space="preserve">В листе "2" данные обновились </t>
  </si>
  <si>
    <t xml:space="preserve">4-действие </t>
  </si>
  <si>
    <t>номер недели</t>
  </si>
  <si>
    <t>Вопрос в том что 4-е действие никак не могу реализовать</t>
  </si>
  <si>
    <t>Данные сохранились и после повторения цикла(с первого по 3-е действие ранее внесенные данные сохранились)</t>
  </si>
  <si>
    <t>Номер недели</t>
  </si>
  <si>
    <t>Названия строк</t>
  </si>
  <si>
    <t>Общий итог</t>
  </si>
  <si>
    <t>Названия столбцов</t>
  </si>
  <si>
    <t>Сумма по полю Расход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</si>
</sst>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i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b/>
      <sz val="9"/>
      <name val="Arial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horizontal="center" vertical="center"/>
    </xf>
  </cellStyleXfs>
  <cellXfs count="27"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3" borderId="0" xfId="0" applyFill="1"/>
    <xf numFmtId="0" fontId="0" fillId="2" borderId="0" xfId="0" applyFill="1"/>
    <xf numFmtId="0" fontId="2" fillId="0" borderId="0" xfId="0" applyFont="1"/>
    <xf numFmtId="0" fontId="0" fillId="0" borderId="3" xfId="0" applyBorder="1" applyAlignment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horizontal="right" vertical="top" wrapText="1"/>
    </xf>
    <xf numFmtId="3" fontId="4" fillId="0" borderId="0" xfId="0" applyNumberFormat="1" applyFont="1" applyFill="1" applyBorder="1" applyAlignment="1">
      <alignment horizontal="right" vertical="top" wrapText="1"/>
    </xf>
    <xf numFmtId="0" fontId="0" fillId="0" borderId="0" xfId="0" applyBorder="1"/>
    <xf numFmtId="0" fontId="5" fillId="0" borderId="0" xfId="0" applyFont="1" applyBorder="1" applyAlignment="1">
      <alignment vertical="top" wrapText="1"/>
    </xf>
    <xf numFmtId="3" fontId="5" fillId="0" borderId="0" xfId="0" applyNumberFormat="1" applyFont="1" applyBorder="1" applyAlignment="1">
      <alignment horizontal="right" vertical="top" wrapText="1"/>
    </xf>
    <xf numFmtId="3" fontId="5" fillId="0" borderId="0" xfId="0" applyNumberFormat="1" applyFont="1" applyFill="1" applyBorder="1" applyAlignment="1">
      <alignment horizontal="right" vertical="top" wrapText="1"/>
    </xf>
    <xf numFmtId="4" fontId="0" fillId="0" borderId="0" xfId="0" applyNumberFormat="1"/>
  </cellXfs>
  <cellStyles count="2">
    <cellStyle name="Обычный" xfId="0" builtinId="0"/>
    <cellStyle name="Обычный 2" xfId="1"/>
  </cellStyles>
  <dxfs count="9"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right" vertical="top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Ярослав Дрогомирецкий" refreshedDate="41684.415818865738" createdVersion="4" refreshedVersion="4" minRefreshableVersion="3" recordCount="28">
  <cacheSource type="worksheet">
    <worksheetSource name="Таблица1"/>
  </cacheSource>
  <cacheFields count="8">
    <cacheField name="Товар" numFmtId="0">
      <sharedItems count="7">
        <s v="товар 1"/>
        <s v="товар 2"/>
        <s v="товар 3"/>
        <s v="товар 4"/>
        <s v="товар 5"/>
        <s v="товар 6"/>
        <s v="товар 7"/>
      </sharedItems>
    </cacheField>
    <cacheField name="Остаток на начало" numFmtId="3">
      <sharedItems containsSemiMixedTypes="0" containsString="0" containsNumber="1" containsInteger="1" minValue="0" maxValue="170000"/>
    </cacheField>
    <cacheField name="Приход" numFmtId="0">
      <sharedItems containsString="0" containsBlank="1" containsNumber="1" containsInteger="1" minValue="0" maxValue="0"/>
    </cacheField>
    <cacheField name="Расход 1" numFmtId="0">
      <sharedItems containsSemiMixedTypes="0" containsString="0" containsNumber="1" containsInteger="1" minValue="450" maxValue="9184"/>
    </cacheField>
    <cacheField name="Расход 2" numFmtId="0">
      <sharedItems containsSemiMixedTypes="0" containsString="0" containsNumber="1" containsInteger="1" minValue="0" maxValue="12000"/>
    </cacheField>
    <cacheField name="Остаток на конец" numFmtId="3">
      <sharedItems containsSemiMixedTypes="0" containsString="0" containsNumber="1" containsInteger="1" minValue="-14682" maxValue="169322"/>
    </cacheField>
    <cacheField name="Номер недели" numFmtId="3">
      <sharedItems containsSemiMixedTypes="0" containsString="0" containsNumber="1" minValue="1" maxValue="11.8" count="15">
        <n v="1"/>
        <n v="2"/>
        <n v="3"/>
        <n v="4"/>
        <n v="11.8" u="1"/>
        <n v="5" u="1"/>
        <n v="5.5" u="1"/>
        <n v="6.2" u="1"/>
        <n v="6.9" u="1"/>
        <n v="7.6" u="1"/>
        <n v="9" u="1"/>
        <n v="8.3000000000000007" u="1"/>
        <n v="10.4" u="1"/>
        <n v="9.6999999999999993" u="1"/>
        <n v="11.1" u="1"/>
      </sharedItems>
    </cacheField>
    <cacheField name="Все расходы" numFmtId="0" formula="'Расход 1' +'Расход 2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">
  <r>
    <x v="0"/>
    <n v="24000"/>
    <n v="0"/>
    <n v="3456"/>
    <n v="0"/>
    <n v="20544"/>
    <x v="0"/>
  </r>
  <r>
    <x v="1"/>
    <n v="36000"/>
    <n v="0"/>
    <n v="6000"/>
    <n v="0"/>
    <n v="30000"/>
    <x v="0"/>
  </r>
  <r>
    <x v="2"/>
    <n v="5000"/>
    <n v="0"/>
    <n v="5000"/>
    <n v="0"/>
    <n v="0"/>
    <x v="0"/>
  </r>
  <r>
    <x v="3"/>
    <n v="103000"/>
    <n v="0"/>
    <n v="450"/>
    <n v="12000"/>
    <n v="90550"/>
    <x v="0"/>
  </r>
  <r>
    <x v="4"/>
    <n v="170000"/>
    <n v="0"/>
    <n v="678"/>
    <n v="0"/>
    <n v="169322"/>
    <x v="0"/>
  </r>
  <r>
    <x v="5"/>
    <n v="30000"/>
    <n v="0"/>
    <n v="908"/>
    <n v="0"/>
    <n v="29092"/>
    <x v="0"/>
  </r>
  <r>
    <x v="6"/>
    <n v="0"/>
    <n v="0"/>
    <n v="567"/>
    <n v="0"/>
    <n v="-567"/>
    <x v="0"/>
  </r>
  <r>
    <x v="0"/>
    <n v="24000"/>
    <m/>
    <n v="8348"/>
    <n v="4832"/>
    <n v="10820"/>
    <x v="1"/>
  </r>
  <r>
    <x v="1"/>
    <n v="36000"/>
    <m/>
    <n v="3173"/>
    <n v="7631"/>
    <n v="25196"/>
    <x v="1"/>
  </r>
  <r>
    <x v="2"/>
    <n v="5000"/>
    <m/>
    <n v="5742"/>
    <n v="3319"/>
    <n v="-4061"/>
    <x v="1"/>
  </r>
  <r>
    <x v="3"/>
    <n v="103000"/>
    <m/>
    <n v="7534"/>
    <n v="1646"/>
    <n v="93820"/>
    <x v="1"/>
  </r>
  <r>
    <x v="4"/>
    <n v="170000"/>
    <m/>
    <n v="5381"/>
    <n v="2478"/>
    <n v="162141"/>
    <x v="1"/>
  </r>
  <r>
    <x v="5"/>
    <n v="30000"/>
    <m/>
    <n v="4778"/>
    <n v="7481"/>
    <n v="17741"/>
    <x v="1"/>
  </r>
  <r>
    <x v="6"/>
    <n v="0"/>
    <m/>
    <n v="6071"/>
    <n v="8611"/>
    <n v="-14682"/>
    <x v="1"/>
  </r>
  <r>
    <x v="0"/>
    <n v="24000"/>
    <m/>
    <n v="7208"/>
    <n v="8191"/>
    <n v="8601"/>
    <x v="2"/>
  </r>
  <r>
    <x v="1"/>
    <n v="36000"/>
    <m/>
    <n v="9184"/>
    <n v="7349"/>
    <n v="19467"/>
    <x v="2"/>
  </r>
  <r>
    <x v="2"/>
    <n v="5000"/>
    <m/>
    <n v="8728"/>
    <n v="4336"/>
    <n v="-8064"/>
    <x v="2"/>
  </r>
  <r>
    <x v="3"/>
    <n v="103000"/>
    <m/>
    <n v="3695"/>
    <n v="7596"/>
    <n v="91709"/>
    <x v="2"/>
  </r>
  <r>
    <x v="4"/>
    <n v="170000"/>
    <m/>
    <n v="2540"/>
    <n v="7875"/>
    <n v="159585"/>
    <x v="2"/>
  </r>
  <r>
    <x v="5"/>
    <n v="30000"/>
    <m/>
    <n v="1095"/>
    <n v="8913"/>
    <n v="19992"/>
    <x v="2"/>
  </r>
  <r>
    <x v="6"/>
    <n v="0"/>
    <m/>
    <n v="1599"/>
    <n v="4575"/>
    <n v="-6174"/>
    <x v="2"/>
  </r>
  <r>
    <x v="0"/>
    <n v="24000"/>
    <m/>
    <n v="8737"/>
    <n v="2077"/>
    <n v="13186"/>
    <x v="3"/>
  </r>
  <r>
    <x v="1"/>
    <n v="36000"/>
    <m/>
    <n v="6757"/>
    <n v="9275"/>
    <n v="19968"/>
    <x v="3"/>
  </r>
  <r>
    <x v="2"/>
    <n v="5000"/>
    <m/>
    <n v="3021"/>
    <n v="3519"/>
    <n v="-1540"/>
    <x v="3"/>
  </r>
  <r>
    <x v="3"/>
    <n v="103000"/>
    <m/>
    <n v="2179"/>
    <n v="6586"/>
    <n v="94235"/>
    <x v="3"/>
  </r>
  <r>
    <x v="4"/>
    <n v="170000"/>
    <m/>
    <n v="7171"/>
    <n v="1270"/>
    <n v="161559"/>
    <x v="3"/>
  </r>
  <r>
    <x v="5"/>
    <n v="30000"/>
    <m/>
    <n v="4492"/>
    <n v="3339"/>
    <n v="22169"/>
    <x v="3"/>
  </r>
  <r>
    <x v="6"/>
    <n v="0"/>
    <m/>
    <n v="3623"/>
    <n v="2454"/>
    <n v="-6077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25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3:F12" firstHeaderRow="1" firstDataRow="2" firstDataCol="1"/>
  <pivotFields count="8"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numFmtId="3" showAll="0"/>
    <pivotField numFmtId="3" showAll="0"/>
    <pivotField dataField="1" numFmtId="3" showAll="0"/>
    <pivotField numFmtId="3" showAll="0"/>
    <pivotField numFmtId="3" showAll="0"/>
    <pivotField axis="axisCol" numFmtId="3" showAll="0">
      <items count="16">
        <item x="0"/>
        <item x="1"/>
        <item x="2"/>
        <item x="3"/>
        <item m="1" x="5"/>
        <item m="1" x="6"/>
        <item m="1" x="7"/>
        <item m="1" x="8"/>
        <item m="1" x="9"/>
        <item m="1" x="11"/>
        <item m="1" x="10"/>
        <item m="1" x="13"/>
        <item m="1" x="12"/>
        <item m="1" x="14"/>
        <item m="1" x="4"/>
        <item t="default"/>
      </items>
    </pivotField>
    <pivotField dragToRow="0" dragToCol="0" dragToPage="0" showAll="0" defaultSubtota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6"/>
  </colFields>
  <colItems count="5">
    <i>
      <x/>
    </i>
    <i>
      <x v="1"/>
    </i>
    <i>
      <x v="2"/>
    </i>
    <i>
      <x v="3"/>
    </i>
    <i t="grand">
      <x/>
    </i>
  </colItems>
  <dataFields count="1">
    <dataField name="Сумма по полю Расход 1" fld="3" baseField="0" baseItem="0" numFmtId="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Таблица1" displayName="Таблица1" ref="A4:G32" totalsRowShown="0" dataDxfId="8">
  <autoFilter ref="A4:G32"/>
  <tableColumns count="7">
    <tableColumn id="1" name="Товар" dataDxfId="7"/>
    <tableColumn id="2" name="Остаток на начало" dataDxfId="6"/>
    <tableColumn id="3" name="Приход" dataDxfId="5"/>
    <tableColumn id="4" name="Расход 1" dataDxfId="4"/>
    <tableColumn id="5" name="Расход 2" dataDxfId="3"/>
    <tableColumn id="6" name="Остаток на конец" dataDxfId="2">
      <calculatedColumnFormula>B5+C5-D5-E5</calculatedColumnFormula>
    </tableColumn>
    <tableColumn id="7" name="Номер недели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2"/>
  <sheetViews>
    <sheetView workbookViewId="0">
      <selection activeCell="D17" sqref="D17"/>
    </sheetView>
  </sheetViews>
  <sheetFormatPr defaultRowHeight="15" x14ac:dyDescent="0.25"/>
  <cols>
    <col min="1" max="1" width="24.140625" customWidth="1"/>
    <col min="2" max="2" width="11.85546875" customWidth="1"/>
    <col min="3" max="6" width="14.28515625" customWidth="1"/>
    <col min="7" max="16" width="5" customWidth="1"/>
    <col min="17" max="17" width="11.85546875" customWidth="1"/>
    <col min="18" max="31" width="24.140625" bestFit="1" customWidth="1"/>
    <col min="32" max="33" width="28.85546875" bestFit="1" customWidth="1"/>
  </cols>
  <sheetData>
    <row r="3" spans="1:6" x14ac:dyDescent="0.25">
      <c r="A3" s="13" t="s">
        <v>28</v>
      </c>
      <c r="B3" s="13" t="s">
        <v>27</v>
      </c>
    </row>
    <row r="4" spans="1:6" x14ac:dyDescent="0.25">
      <c r="A4" s="13" t="s">
        <v>25</v>
      </c>
      <c r="B4" s="15">
        <v>1</v>
      </c>
      <c r="C4" s="15">
        <v>2</v>
      </c>
      <c r="D4" s="15">
        <v>3</v>
      </c>
      <c r="E4" s="15">
        <v>4</v>
      </c>
      <c r="F4" s="15" t="s">
        <v>26</v>
      </c>
    </row>
    <row r="5" spans="1:6" x14ac:dyDescent="0.25">
      <c r="A5" s="14" t="s">
        <v>6</v>
      </c>
      <c r="B5" s="26">
        <v>3456</v>
      </c>
      <c r="C5" s="26">
        <v>8348</v>
      </c>
      <c r="D5" s="26">
        <v>7208</v>
      </c>
      <c r="E5" s="26">
        <v>8737</v>
      </c>
      <c r="F5" s="26">
        <v>27749</v>
      </c>
    </row>
    <row r="6" spans="1:6" x14ac:dyDescent="0.25">
      <c r="A6" s="14" t="s">
        <v>7</v>
      </c>
      <c r="B6" s="26">
        <v>6000</v>
      </c>
      <c r="C6" s="26">
        <v>3173</v>
      </c>
      <c r="D6" s="26">
        <v>9184</v>
      </c>
      <c r="E6" s="26">
        <v>6757</v>
      </c>
      <c r="F6" s="26">
        <v>25114</v>
      </c>
    </row>
    <row r="7" spans="1:6" x14ac:dyDescent="0.25">
      <c r="A7" s="14" t="s">
        <v>8</v>
      </c>
      <c r="B7" s="26">
        <v>5000</v>
      </c>
      <c r="C7" s="26">
        <v>5742</v>
      </c>
      <c r="D7" s="26">
        <v>8728</v>
      </c>
      <c r="E7" s="26">
        <v>3021</v>
      </c>
      <c r="F7" s="26">
        <v>22491</v>
      </c>
    </row>
    <row r="8" spans="1:6" x14ac:dyDescent="0.25">
      <c r="A8" s="14" t="s">
        <v>9</v>
      </c>
      <c r="B8" s="26">
        <v>450</v>
      </c>
      <c r="C8" s="26">
        <v>7534</v>
      </c>
      <c r="D8" s="26">
        <v>3695</v>
      </c>
      <c r="E8" s="26">
        <v>2179</v>
      </c>
      <c r="F8" s="26">
        <v>13858</v>
      </c>
    </row>
    <row r="9" spans="1:6" x14ac:dyDescent="0.25">
      <c r="A9" s="14" t="s">
        <v>10</v>
      </c>
      <c r="B9" s="26">
        <v>678</v>
      </c>
      <c r="C9" s="26">
        <v>5381</v>
      </c>
      <c r="D9" s="26">
        <v>2540</v>
      </c>
      <c r="E9" s="26">
        <v>7171</v>
      </c>
      <c r="F9" s="26">
        <v>15770</v>
      </c>
    </row>
    <row r="10" spans="1:6" x14ac:dyDescent="0.25">
      <c r="A10" s="14" t="s">
        <v>11</v>
      </c>
      <c r="B10" s="26">
        <v>908</v>
      </c>
      <c r="C10" s="26">
        <v>4778</v>
      </c>
      <c r="D10" s="26">
        <v>1095</v>
      </c>
      <c r="E10" s="26">
        <v>4492</v>
      </c>
      <c r="F10" s="26">
        <v>11273</v>
      </c>
    </row>
    <row r="11" spans="1:6" x14ac:dyDescent="0.25">
      <c r="A11" s="14" t="s">
        <v>12</v>
      </c>
      <c r="B11" s="26">
        <v>567</v>
      </c>
      <c r="C11" s="26">
        <v>6071</v>
      </c>
      <c r="D11" s="26">
        <v>1599</v>
      </c>
      <c r="E11" s="26">
        <v>3623</v>
      </c>
      <c r="F11" s="26">
        <v>11860</v>
      </c>
    </row>
    <row r="12" spans="1:6" x14ac:dyDescent="0.25">
      <c r="A12" s="14" t="s">
        <v>26</v>
      </c>
      <c r="B12" s="26">
        <v>17059</v>
      </c>
      <c r="C12" s="26">
        <v>41027</v>
      </c>
      <c r="D12" s="26">
        <v>34049</v>
      </c>
      <c r="E12" s="26">
        <v>35980</v>
      </c>
      <c r="F12" s="26">
        <v>128115</v>
      </c>
    </row>
  </sheetData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32"/>
  <sheetViews>
    <sheetView tabSelected="1" workbookViewId="0">
      <selection activeCell="G33" sqref="G33"/>
    </sheetView>
  </sheetViews>
  <sheetFormatPr defaultRowHeight="15" x14ac:dyDescent="0.25"/>
  <cols>
    <col min="1" max="1" width="30.5703125" bestFit="1" customWidth="1"/>
    <col min="2" max="2" width="18.7109375" customWidth="1"/>
    <col min="3" max="3" width="9.5703125" customWidth="1"/>
    <col min="4" max="5" width="10.85546875" customWidth="1"/>
    <col min="6" max="6" width="17.42578125" customWidth="1"/>
    <col min="7" max="7" width="15.140625" customWidth="1"/>
    <col min="9" max="9" width="22" bestFit="1" customWidth="1"/>
  </cols>
  <sheetData>
    <row r="1" spans="1:10" ht="16.5" thickBot="1" x14ac:dyDescent="0.3">
      <c r="A1" s="3"/>
      <c r="B1" s="3"/>
      <c r="C1" s="3"/>
      <c r="D1" s="3"/>
      <c r="E1" s="3"/>
      <c r="F1" s="3"/>
    </row>
    <row r="2" spans="1:10" ht="15.75" thickBot="1" x14ac:dyDescent="0.3">
      <c r="A2" s="4"/>
      <c r="B2" s="4"/>
      <c r="C2" s="4"/>
      <c r="D2" s="4"/>
      <c r="E2" s="4"/>
      <c r="F2" s="4"/>
      <c r="I2" s="1" t="s">
        <v>13</v>
      </c>
      <c r="J2" s="8">
        <v>1</v>
      </c>
    </row>
    <row r="3" spans="1:10" x14ac:dyDescent="0.25">
      <c r="A3" s="5"/>
      <c r="B3" s="5"/>
      <c r="C3" s="5"/>
      <c r="D3" s="5"/>
      <c r="E3" s="5"/>
      <c r="F3" s="5"/>
    </row>
    <row r="4" spans="1:10" x14ac:dyDescent="0.25">
      <c r="A4" s="16" t="s">
        <v>3</v>
      </c>
      <c r="B4" s="17" t="s">
        <v>0</v>
      </c>
      <c r="C4" s="17" t="s">
        <v>1</v>
      </c>
      <c r="D4" s="5" t="s">
        <v>4</v>
      </c>
      <c r="E4" s="5" t="s">
        <v>5</v>
      </c>
      <c r="F4" s="17" t="s">
        <v>2</v>
      </c>
      <c r="G4" s="18" t="s">
        <v>24</v>
      </c>
    </row>
    <row r="5" spans="1:10" x14ac:dyDescent="0.25">
      <c r="A5" s="19" t="s">
        <v>6</v>
      </c>
      <c r="B5" s="20">
        <v>24000</v>
      </c>
      <c r="C5" s="20">
        <v>0</v>
      </c>
      <c r="D5" s="20">
        <v>3456</v>
      </c>
      <c r="E5" s="20">
        <v>0</v>
      </c>
      <c r="F5" s="20">
        <f>B5+C5-D5-E5</f>
        <v>20544</v>
      </c>
      <c r="G5" s="21">
        <v>1</v>
      </c>
    </row>
    <row r="6" spans="1:10" x14ac:dyDescent="0.25">
      <c r="A6" s="19" t="s">
        <v>7</v>
      </c>
      <c r="B6" s="20">
        <v>36000</v>
      </c>
      <c r="C6" s="20">
        <v>0</v>
      </c>
      <c r="D6" s="20">
        <v>6000</v>
      </c>
      <c r="E6" s="20">
        <v>0</v>
      </c>
      <c r="F6" s="20">
        <f t="shared" ref="F6:F11" si="0">B6+C6-D6-E6</f>
        <v>30000</v>
      </c>
      <c r="G6" s="21">
        <v>1</v>
      </c>
      <c r="I6" s="9" t="s">
        <v>14</v>
      </c>
      <c r="J6" s="1" t="s">
        <v>15</v>
      </c>
    </row>
    <row r="7" spans="1:10" x14ac:dyDescent="0.25">
      <c r="A7" s="19" t="s">
        <v>8</v>
      </c>
      <c r="B7" s="20">
        <v>5000</v>
      </c>
      <c r="C7" s="20">
        <v>0</v>
      </c>
      <c r="D7" s="20">
        <v>5000</v>
      </c>
      <c r="E7" s="20">
        <v>0</v>
      </c>
      <c r="F7" s="20">
        <f t="shared" si="0"/>
        <v>0</v>
      </c>
      <c r="G7" s="21">
        <v>1</v>
      </c>
      <c r="I7" s="9" t="s">
        <v>16</v>
      </c>
      <c r="J7" s="1" t="s">
        <v>17</v>
      </c>
    </row>
    <row r="8" spans="1:10" x14ac:dyDescent="0.25">
      <c r="A8" s="19" t="s">
        <v>9</v>
      </c>
      <c r="B8" s="20">
        <v>103000</v>
      </c>
      <c r="C8" s="20">
        <v>0</v>
      </c>
      <c r="D8" s="20">
        <v>450</v>
      </c>
      <c r="E8" s="20">
        <v>12000</v>
      </c>
      <c r="F8" s="20">
        <f t="shared" si="0"/>
        <v>90550</v>
      </c>
      <c r="G8" s="21">
        <v>1</v>
      </c>
      <c r="I8" s="9" t="s">
        <v>18</v>
      </c>
      <c r="J8" s="1" t="s">
        <v>19</v>
      </c>
    </row>
    <row r="9" spans="1:10" x14ac:dyDescent="0.25">
      <c r="A9" s="19" t="s">
        <v>10</v>
      </c>
      <c r="B9" s="20">
        <v>170000</v>
      </c>
      <c r="C9" s="20">
        <v>0</v>
      </c>
      <c r="D9" s="20">
        <v>678</v>
      </c>
      <c r="E9" s="20">
        <v>0</v>
      </c>
      <c r="F9" s="20">
        <f t="shared" si="0"/>
        <v>169322</v>
      </c>
      <c r="G9" s="21">
        <v>1</v>
      </c>
      <c r="I9" s="10" t="s">
        <v>20</v>
      </c>
      <c r="J9" s="1" t="s">
        <v>23</v>
      </c>
    </row>
    <row r="10" spans="1:10" x14ac:dyDescent="0.25">
      <c r="A10" s="19" t="s">
        <v>11</v>
      </c>
      <c r="B10" s="20">
        <v>30000</v>
      </c>
      <c r="C10" s="20">
        <v>0</v>
      </c>
      <c r="D10" s="20">
        <v>908</v>
      </c>
      <c r="E10" s="20">
        <v>0</v>
      </c>
      <c r="F10" s="20">
        <f t="shared" si="0"/>
        <v>29092</v>
      </c>
      <c r="G10" s="21">
        <v>1</v>
      </c>
      <c r="J10" s="11" t="s">
        <v>22</v>
      </c>
    </row>
    <row r="11" spans="1:10" x14ac:dyDescent="0.25">
      <c r="A11" s="19" t="s">
        <v>12</v>
      </c>
      <c r="B11" s="20">
        <v>0</v>
      </c>
      <c r="C11" s="20">
        <v>0</v>
      </c>
      <c r="D11" s="20">
        <v>567</v>
      </c>
      <c r="E11" s="20">
        <v>0</v>
      </c>
      <c r="F11" s="20">
        <f t="shared" si="0"/>
        <v>-567</v>
      </c>
      <c r="G11" s="21">
        <v>1</v>
      </c>
    </row>
    <row r="12" spans="1:10" x14ac:dyDescent="0.25">
      <c r="A12" s="19" t="s">
        <v>6</v>
      </c>
      <c r="B12" s="20">
        <v>24000</v>
      </c>
      <c r="C12" s="22"/>
      <c r="D12" s="22">
        <v>8348</v>
      </c>
      <c r="E12" s="22">
        <v>4832</v>
      </c>
      <c r="F12" s="20">
        <f>B12+C12-D12-E12</f>
        <v>10820</v>
      </c>
      <c r="G12" s="21">
        <v>2</v>
      </c>
    </row>
    <row r="13" spans="1:10" x14ac:dyDescent="0.25">
      <c r="A13" s="19" t="s">
        <v>7</v>
      </c>
      <c r="B13" s="20">
        <v>36000</v>
      </c>
      <c r="C13" s="22"/>
      <c r="D13" s="22">
        <v>3173</v>
      </c>
      <c r="E13" s="22">
        <v>7631</v>
      </c>
      <c r="F13" s="20">
        <f t="shared" ref="F13:F18" si="1">B13+C13-D13-E13</f>
        <v>25196</v>
      </c>
      <c r="G13" s="21">
        <v>2</v>
      </c>
    </row>
    <row r="14" spans="1:10" ht="15" customHeight="1" x14ac:dyDescent="0.25">
      <c r="A14" s="19" t="s">
        <v>8</v>
      </c>
      <c r="B14" s="20">
        <v>5000</v>
      </c>
      <c r="C14" s="22"/>
      <c r="D14" s="22">
        <v>5742</v>
      </c>
      <c r="E14" s="22">
        <v>3319</v>
      </c>
      <c r="F14" s="20">
        <f t="shared" si="1"/>
        <v>-4061</v>
      </c>
      <c r="G14" s="21">
        <v>2</v>
      </c>
    </row>
    <row r="15" spans="1:10" x14ac:dyDescent="0.25">
      <c r="A15" s="19" t="s">
        <v>9</v>
      </c>
      <c r="B15" s="20">
        <v>103000</v>
      </c>
      <c r="C15" s="22"/>
      <c r="D15" s="22">
        <v>7534</v>
      </c>
      <c r="E15" s="22">
        <v>1646</v>
      </c>
      <c r="F15" s="20">
        <f t="shared" si="1"/>
        <v>93820</v>
      </c>
      <c r="G15" s="21">
        <v>2</v>
      </c>
    </row>
    <row r="16" spans="1:10" x14ac:dyDescent="0.25">
      <c r="A16" s="19" t="s">
        <v>10</v>
      </c>
      <c r="B16" s="20">
        <v>170000</v>
      </c>
      <c r="C16" s="22"/>
      <c r="D16" s="22">
        <v>5381</v>
      </c>
      <c r="E16" s="22">
        <v>2478</v>
      </c>
      <c r="F16" s="20">
        <f t="shared" si="1"/>
        <v>162141</v>
      </c>
      <c r="G16" s="21">
        <v>2</v>
      </c>
    </row>
    <row r="17" spans="1:7" x14ac:dyDescent="0.25">
      <c r="A17" s="19" t="s">
        <v>11</v>
      </c>
      <c r="B17" s="20">
        <v>30000</v>
      </c>
      <c r="C17" s="22"/>
      <c r="D17" s="22">
        <v>4778</v>
      </c>
      <c r="E17" s="22">
        <v>7481</v>
      </c>
      <c r="F17" s="20">
        <f t="shared" si="1"/>
        <v>17741</v>
      </c>
      <c r="G17" s="21">
        <v>2</v>
      </c>
    </row>
    <row r="18" spans="1:7" x14ac:dyDescent="0.25">
      <c r="A18" s="19" t="s">
        <v>12</v>
      </c>
      <c r="B18" s="20">
        <v>0</v>
      </c>
      <c r="C18" s="22"/>
      <c r="D18" s="22">
        <v>6071</v>
      </c>
      <c r="E18" s="22">
        <v>8611</v>
      </c>
      <c r="F18" s="20">
        <f t="shared" si="1"/>
        <v>-14682</v>
      </c>
      <c r="G18" s="21">
        <v>2</v>
      </c>
    </row>
    <row r="19" spans="1:7" x14ac:dyDescent="0.25">
      <c r="A19" s="23" t="s">
        <v>6</v>
      </c>
      <c r="B19" s="24">
        <v>24000</v>
      </c>
      <c r="C19" s="22"/>
      <c r="D19" s="22">
        <v>7208</v>
      </c>
      <c r="E19" s="22">
        <v>8191</v>
      </c>
      <c r="F19" s="24">
        <f>B19+C19-D19-E19</f>
        <v>8601</v>
      </c>
      <c r="G19" s="25">
        <v>3</v>
      </c>
    </row>
    <row r="20" spans="1:7" x14ac:dyDescent="0.25">
      <c r="A20" s="23" t="s">
        <v>7</v>
      </c>
      <c r="B20" s="24">
        <v>36000</v>
      </c>
      <c r="C20" s="22"/>
      <c r="D20" s="22">
        <v>9184</v>
      </c>
      <c r="E20" s="22">
        <v>7349</v>
      </c>
      <c r="F20" s="24">
        <f t="shared" ref="F20:F25" si="2">B20+C20-D20-E20</f>
        <v>19467</v>
      </c>
      <c r="G20" s="25">
        <v>3</v>
      </c>
    </row>
    <row r="21" spans="1:7" x14ac:dyDescent="0.25">
      <c r="A21" s="23" t="s">
        <v>8</v>
      </c>
      <c r="B21" s="24">
        <v>5000</v>
      </c>
      <c r="C21" s="22"/>
      <c r="D21" s="22">
        <v>8728</v>
      </c>
      <c r="E21" s="22">
        <v>4336</v>
      </c>
      <c r="F21" s="24">
        <f t="shared" si="2"/>
        <v>-8064</v>
      </c>
      <c r="G21" s="25">
        <v>3</v>
      </c>
    </row>
    <row r="22" spans="1:7" x14ac:dyDescent="0.25">
      <c r="A22" s="23" t="s">
        <v>9</v>
      </c>
      <c r="B22" s="24">
        <v>103000</v>
      </c>
      <c r="C22" s="22"/>
      <c r="D22" s="22">
        <v>3695</v>
      </c>
      <c r="E22" s="22">
        <v>7596</v>
      </c>
      <c r="F22" s="24">
        <f t="shared" si="2"/>
        <v>91709</v>
      </c>
      <c r="G22" s="25">
        <v>3</v>
      </c>
    </row>
    <row r="23" spans="1:7" x14ac:dyDescent="0.25">
      <c r="A23" s="23" t="s">
        <v>10</v>
      </c>
      <c r="B23" s="24">
        <v>170000</v>
      </c>
      <c r="C23" s="22"/>
      <c r="D23" s="22">
        <v>2540</v>
      </c>
      <c r="E23" s="22">
        <v>7875</v>
      </c>
      <c r="F23" s="24">
        <f t="shared" si="2"/>
        <v>159585</v>
      </c>
      <c r="G23" s="25">
        <v>3</v>
      </c>
    </row>
    <row r="24" spans="1:7" x14ac:dyDescent="0.25">
      <c r="A24" s="23" t="s">
        <v>11</v>
      </c>
      <c r="B24" s="24">
        <v>30000</v>
      </c>
      <c r="C24" s="22"/>
      <c r="D24" s="22">
        <v>1095</v>
      </c>
      <c r="E24" s="22">
        <v>8913</v>
      </c>
      <c r="F24" s="24">
        <f t="shared" si="2"/>
        <v>19992</v>
      </c>
      <c r="G24" s="25">
        <v>3</v>
      </c>
    </row>
    <row r="25" spans="1:7" x14ac:dyDescent="0.25">
      <c r="A25" s="23" t="s">
        <v>12</v>
      </c>
      <c r="B25" s="24">
        <v>0</v>
      </c>
      <c r="C25" s="22"/>
      <c r="D25" s="22">
        <v>1599</v>
      </c>
      <c r="E25" s="22">
        <v>4575</v>
      </c>
      <c r="F25" s="24">
        <f t="shared" si="2"/>
        <v>-6174</v>
      </c>
      <c r="G25" s="25">
        <v>3</v>
      </c>
    </row>
    <row r="26" spans="1:7" x14ac:dyDescent="0.25">
      <c r="A26" s="23" t="s">
        <v>6</v>
      </c>
      <c r="B26" s="24">
        <v>24000</v>
      </c>
      <c r="C26" s="22"/>
      <c r="D26" s="22">
        <v>8737</v>
      </c>
      <c r="E26" s="22">
        <v>2077</v>
      </c>
      <c r="F26" s="24">
        <f>B26+C26-D26-E26</f>
        <v>13186</v>
      </c>
      <c r="G26" s="25">
        <v>4</v>
      </c>
    </row>
    <row r="27" spans="1:7" x14ac:dyDescent="0.25">
      <c r="A27" s="23" t="s">
        <v>7</v>
      </c>
      <c r="B27" s="24">
        <v>36000</v>
      </c>
      <c r="C27" s="22"/>
      <c r="D27" s="22">
        <v>6757</v>
      </c>
      <c r="E27" s="22">
        <v>9275</v>
      </c>
      <c r="F27" s="24">
        <f t="shared" ref="F27:F32" si="3">B27+C27-D27-E27</f>
        <v>19968</v>
      </c>
      <c r="G27" s="25">
        <v>4</v>
      </c>
    </row>
    <row r="28" spans="1:7" x14ac:dyDescent="0.25">
      <c r="A28" s="23" t="s">
        <v>8</v>
      </c>
      <c r="B28" s="24">
        <v>5000</v>
      </c>
      <c r="C28" s="22"/>
      <c r="D28" s="22">
        <v>3021</v>
      </c>
      <c r="E28" s="22">
        <v>3519</v>
      </c>
      <c r="F28" s="24">
        <f t="shared" si="3"/>
        <v>-1540</v>
      </c>
      <c r="G28" s="25">
        <v>4</v>
      </c>
    </row>
    <row r="29" spans="1:7" x14ac:dyDescent="0.25">
      <c r="A29" s="23" t="s">
        <v>9</v>
      </c>
      <c r="B29" s="24">
        <v>103000</v>
      </c>
      <c r="C29" s="22"/>
      <c r="D29" s="22">
        <v>2179</v>
      </c>
      <c r="E29" s="22">
        <v>6586</v>
      </c>
      <c r="F29" s="24">
        <f t="shared" si="3"/>
        <v>94235</v>
      </c>
      <c r="G29" s="25">
        <v>4</v>
      </c>
    </row>
    <row r="30" spans="1:7" x14ac:dyDescent="0.25">
      <c r="A30" s="23" t="s">
        <v>10</v>
      </c>
      <c r="B30" s="24">
        <v>170000</v>
      </c>
      <c r="C30" s="22"/>
      <c r="D30" s="22">
        <v>7171</v>
      </c>
      <c r="E30" s="22">
        <v>1270</v>
      </c>
      <c r="F30" s="24">
        <f t="shared" si="3"/>
        <v>161559</v>
      </c>
      <c r="G30" s="25">
        <v>4</v>
      </c>
    </row>
    <row r="31" spans="1:7" x14ac:dyDescent="0.25">
      <c r="A31" s="23" t="s">
        <v>11</v>
      </c>
      <c r="B31" s="24">
        <v>30000</v>
      </c>
      <c r="C31" s="22"/>
      <c r="D31" s="22">
        <v>4492</v>
      </c>
      <c r="E31" s="22">
        <v>3339</v>
      </c>
      <c r="F31" s="24">
        <f t="shared" si="3"/>
        <v>22169</v>
      </c>
      <c r="G31" s="25">
        <v>4</v>
      </c>
    </row>
    <row r="32" spans="1:7" x14ac:dyDescent="0.25">
      <c r="A32" s="23" t="s">
        <v>12</v>
      </c>
      <c r="B32" s="24">
        <v>0</v>
      </c>
      <c r="C32" s="22"/>
      <c r="D32" s="22">
        <v>3623</v>
      </c>
      <c r="E32" s="22">
        <v>2454</v>
      </c>
      <c r="F32" s="24">
        <f t="shared" si="3"/>
        <v>-6077</v>
      </c>
      <c r="G32" s="25">
        <v>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J9"/>
  <sheetViews>
    <sheetView workbookViewId="0">
      <selection activeCell="B3" sqref="B3"/>
    </sheetView>
  </sheetViews>
  <sheetFormatPr defaultRowHeight="15" x14ac:dyDescent="0.25"/>
  <cols>
    <col min="1" max="1" width="21.7109375" customWidth="1"/>
    <col min="2" max="10" width="9.28515625" customWidth="1"/>
  </cols>
  <sheetData>
    <row r="1" spans="1:10" x14ac:dyDescent="0.25">
      <c r="B1" s="12" t="s">
        <v>21</v>
      </c>
      <c r="C1" s="12"/>
      <c r="D1" s="12"/>
      <c r="E1" s="12"/>
      <c r="F1" s="12"/>
      <c r="G1" s="12"/>
      <c r="H1" s="12"/>
      <c r="I1" s="12"/>
      <c r="J1" s="12"/>
    </row>
    <row r="2" spans="1:10" x14ac:dyDescent="0.25">
      <c r="A2" s="6" t="s">
        <v>3</v>
      </c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</row>
    <row r="3" spans="1:10" x14ac:dyDescent="0.25">
      <c r="A3" s="7" t="s">
        <v>6</v>
      </c>
      <c r="B3" s="2">
        <f>IF('тут данные'!$J$2=1,VLOOKUP('сюда перенести'!$A3,'тут данные'!$A:$D,4,0)+VLOOKUP($A3,'тут данные'!$A:$E,5,0),0)</f>
        <v>3456</v>
      </c>
      <c r="C3" s="2">
        <f>IF('тут данные'!$J$2=2,VLOOKUP('сюда перенести'!$A3,'тут данные'!$A:$D,4,0)+VLOOKUP($A3,'тут данные'!$A:$E,5,0),0)</f>
        <v>0</v>
      </c>
      <c r="D3" s="2">
        <f>IF('тут данные'!$J$2=3,VLOOKUP('сюда перенести'!$A3,'тут данные'!$A:$D,4,0)+VLOOKUP($A3,'тут данные'!$A:$E,5,0),0)</f>
        <v>0</v>
      </c>
      <c r="E3" s="2">
        <f>IF('тут данные'!$J$2=4,VLOOKUP('сюда перенести'!$A3,'тут данные'!$A:$D,4,0)+VLOOKUP($A3,'тут данные'!$A:$E,5,0),0)</f>
        <v>0</v>
      </c>
      <c r="F3" s="2">
        <f>IF('тут данные'!$J$2=5,VLOOKUP('сюда перенести'!$A3,'тут данные'!$A:$D,4,0)+VLOOKUP($A3,'тут данные'!$A:$E,5,0),0)</f>
        <v>0</v>
      </c>
      <c r="G3" s="2">
        <f>IF('тут данные'!$J$2=6,VLOOKUP('сюда перенести'!$A3,'тут данные'!$A:$D,4,0)+VLOOKUP($A3,'тут данные'!$A:$E,5,0),0)</f>
        <v>0</v>
      </c>
      <c r="H3" s="2">
        <f>IF('тут данные'!$J$2=7,VLOOKUP('сюда перенести'!$A3,'тут данные'!$A:$D,4,0)+VLOOKUP($A3,'тут данные'!$A:$E,5,0),0)</f>
        <v>0</v>
      </c>
      <c r="I3" s="2">
        <f>IF('тут данные'!$J$2=8,VLOOKUP('сюда перенести'!$A3,'тут данные'!$A:$D,4,0)+VLOOKUP($A3,'тут данные'!$A:$E,5,0),0)</f>
        <v>0</v>
      </c>
      <c r="J3" s="2">
        <f>IF('тут данные'!$J$2=9,VLOOKUP('сюда перенести'!$A3,'тут данные'!$A:$D,4,0)+VLOOKUP($A3,'тут данные'!$A:$E,5,0),0)</f>
        <v>0</v>
      </c>
    </row>
    <row r="4" spans="1:10" x14ac:dyDescent="0.25">
      <c r="A4" s="7" t="s">
        <v>7</v>
      </c>
      <c r="B4" s="2">
        <f>IF('тут данные'!$J$2=1,VLOOKUP('сюда перенести'!$A4,'тут данные'!$A:$D,4,0)+VLOOKUP($A4,'тут данные'!$A:$E,5,0),0)</f>
        <v>6000</v>
      </c>
      <c r="C4" s="2">
        <f>IF('тут данные'!$J$2=2,VLOOKUP('сюда перенести'!$A4,'тут данные'!$A:$D,4,0)+VLOOKUP($A4,'тут данные'!$A:$E,5,0),0)</f>
        <v>0</v>
      </c>
      <c r="D4" s="2">
        <f>IF('тут данные'!$J$2=3,VLOOKUP('сюда перенести'!$A4,'тут данные'!$A:$D,4,0)+VLOOKUP($A4,'тут данные'!$A:$E,5,0),0)</f>
        <v>0</v>
      </c>
      <c r="E4" s="2">
        <f>IF('тут данные'!$J$2=4,VLOOKUP('сюда перенести'!$A4,'тут данные'!$A:$D,4,0)+VLOOKUP($A4,'тут данные'!$A:$E,5,0),0)</f>
        <v>0</v>
      </c>
      <c r="F4" s="2">
        <f>IF('тут данные'!$J$2=5,VLOOKUP('сюда перенести'!$A4,'тут данные'!$A:$D,4,0)+VLOOKUP($A4,'тут данные'!$A:$E,5,0),0)</f>
        <v>0</v>
      </c>
      <c r="G4" s="2">
        <f>IF('тут данные'!$J$2=6,VLOOKUP('сюда перенести'!$A4,'тут данные'!$A:$D,4,0)+VLOOKUP($A4,'тут данные'!$A:$E,5,0),0)</f>
        <v>0</v>
      </c>
      <c r="H4" s="2">
        <f>IF('тут данные'!$J$2=7,VLOOKUP('сюда перенести'!$A4,'тут данные'!$A:$D,4,0)+VLOOKUP($A4,'тут данные'!$A:$E,5,0),0)</f>
        <v>0</v>
      </c>
      <c r="I4" s="2">
        <f>IF('тут данные'!$J$2=8,VLOOKUP('сюда перенести'!$A4,'тут данные'!$A:$D,4,0)+VLOOKUP($A4,'тут данные'!$A:$E,5,0),0)</f>
        <v>0</v>
      </c>
      <c r="J4" s="2">
        <f>IF('тут данные'!$J$2=9,VLOOKUP('сюда перенести'!$A4,'тут данные'!$A:$D,4,0)+VLOOKUP($A4,'тут данные'!$A:$E,5,0),0)</f>
        <v>0</v>
      </c>
    </row>
    <row r="5" spans="1:10" x14ac:dyDescent="0.25">
      <c r="A5" s="7" t="s">
        <v>8</v>
      </c>
      <c r="B5" s="2">
        <f>IF('тут данные'!$J$2=1,VLOOKUP('сюда перенести'!$A5,'тут данные'!$A:$D,4,0)+VLOOKUP($A5,'тут данные'!$A:$E,5,0),0)</f>
        <v>5000</v>
      </c>
      <c r="C5" s="2">
        <f>IF('тут данные'!$J$2=2,VLOOKUP('сюда перенести'!$A5,'тут данные'!$A:$D,4,0)+VLOOKUP($A5,'тут данные'!$A:$E,5,0),0)</f>
        <v>0</v>
      </c>
      <c r="D5" s="2">
        <f>IF('тут данные'!$J$2=3,VLOOKUP('сюда перенести'!$A5,'тут данные'!$A:$D,4,0)+VLOOKUP($A5,'тут данные'!$A:$E,5,0),0)</f>
        <v>0</v>
      </c>
      <c r="E5" s="2">
        <f>IF('тут данные'!$J$2=4,VLOOKUP('сюда перенести'!$A5,'тут данные'!$A:$D,4,0)+VLOOKUP($A5,'тут данные'!$A:$E,5,0),0)</f>
        <v>0</v>
      </c>
      <c r="F5" s="2">
        <f>IF('тут данные'!$J$2=5,VLOOKUP('сюда перенести'!$A5,'тут данные'!$A:$D,4,0)+VLOOKUP($A5,'тут данные'!$A:$E,5,0),0)</f>
        <v>0</v>
      </c>
      <c r="G5" s="2">
        <f>IF('тут данные'!$J$2=6,VLOOKUP('сюда перенести'!$A5,'тут данные'!$A:$D,4,0)+VLOOKUP($A5,'тут данные'!$A:$E,5,0),0)</f>
        <v>0</v>
      </c>
      <c r="H5" s="2">
        <f>IF('тут данные'!$J$2=7,VLOOKUP('сюда перенести'!$A5,'тут данные'!$A:$D,4,0)+VLOOKUP($A5,'тут данные'!$A:$E,5,0),0)</f>
        <v>0</v>
      </c>
      <c r="I5" s="2">
        <f>IF('тут данные'!$J$2=8,VLOOKUP('сюда перенести'!$A5,'тут данные'!$A:$D,4,0)+VLOOKUP($A5,'тут данные'!$A:$E,5,0),0)</f>
        <v>0</v>
      </c>
      <c r="J5" s="2">
        <f>IF('тут данные'!$J$2=9,VLOOKUP('сюда перенести'!$A5,'тут данные'!$A:$D,4,0)+VLOOKUP($A5,'тут данные'!$A:$E,5,0),0)</f>
        <v>0</v>
      </c>
    </row>
    <row r="6" spans="1:10" x14ac:dyDescent="0.25">
      <c r="A6" s="7" t="s">
        <v>9</v>
      </c>
      <c r="B6" s="2">
        <f>IF('тут данные'!$J$2=1,VLOOKUP('сюда перенести'!$A6,'тут данные'!$A:$D,4,0)+VLOOKUP($A6,'тут данные'!$A:$E,5,0),0)</f>
        <v>12450</v>
      </c>
      <c r="C6" s="2">
        <f>IF('тут данные'!$J$2=2,VLOOKUP('сюда перенести'!$A6,'тут данные'!$A:$D,4,0)+VLOOKUP($A6,'тут данные'!$A:$E,5,0),0)</f>
        <v>0</v>
      </c>
      <c r="D6" s="2">
        <f>IF('тут данные'!$J$2=3,VLOOKUP('сюда перенести'!$A6,'тут данные'!$A:$D,4,0)+VLOOKUP($A6,'тут данные'!$A:$E,5,0),0)</f>
        <v>0</v>
      </c>
      <c r="E6" s="2">
        <f>IF('тут данные'!$J$2=4,VLOOKUP('сюда перенести'!$A6,'тут данные'!$A:$D,4,0)+VLOOKUP($A6,'тут данные'!$A:$E,5,0),0)</f>
        <v>0</v>
      </c>
      <c r="F6" s="2">
        <f>IF('тут данные'!$J$2=5,VLOOKUP('сюда перенести'!$A6,'тут данные'!$A:$D,4,0)+VLOOKUP($A6,'тут данные'!$A:$E,5,0),0)</f>
        <v>0</v>
      </c>
      <c r="G6" s="2">
        <f>IF('тут данные'!$J$2=6,VLOOKUP('сюда перенести'!$A6,'тут данные'!$A:$D,4,0)+VLOOKUP($A6,'тут данные'!$A:$E,5,0),0)</f>
        <v>0</v>
      </c>
      <c r="H6" s="2">
        <f>IF('тут данные'!$J$2=7,VLOOKUP('сюда перенести'!$A6,'тут данные'!$A:$D,4,0)+VLOOKUP($A6,'тут данные'!$A:$E,5,0),0)</f>
        <v>0</v>
      </c>
      <c r="I6" s="2">
        <f>IF('тут данные'!$J$2=8,VLOOKUP('сюда перенести'!$A6,'тут данные'!$A:$D,4,0)+VLOOKUP($A6,'тут данные'!$A:$E,5,0),0)</f>
        <v>0</v>
      </c>
      <c r="J6" s="2">
        <f>IF('тут данные'!$J$2=9,VLOOKUP('сюда перенести'!$A6,'тут данные'!$A:$D,4,0)+VLOOKUP($A6,'тут данные'!$A:$E,5,0),0)</f>
        <v>0</v>
      </c>
    </row>
    <row r="7" spans="1:10" x14ac:dyDescent="0.25">
      <c r="A7" s="7" t="s">
        <v>10</v>
      </c>
      <c r="B7" s="2">
        <f>IF('тут данные'!$J$2=1,VLOOKUP('сюда перенести'!$A7,'тут данные'!$A:$D,4,0)+VLOOKUP($A7,'тут данные'!$A:$E,5,0),0)</f>
        <v>678</v>
      </c>
      <c r="C7" s="2">
        <f>IF('тут данные'!$J$2=2,VLOOKUP('сюда перенести'!$A7,'тут данные'!$A:$D,4,0)+VLOOKUP($A7,'тут данные'!$A:$E,5,0),0)</f>
        <v>0</v>
      </c>
      <c r="D7" s="2">
        <f>IF('тут данные'!$J$2=3,VLOOKUP('сюда перенести'!$A7,'тут данные'!$A:$D,4,0)+VLOOKUP($A7,'тут данные'!$A:$E,5,0),0)</f>
        <v>0</v>
      </c>
      <c r="E7" s="2">
        <f>IF('тут данные'!$J$2=4,VLOOKUP('сюда перенести'!$A7,'тут данные'!$A:$D,4,0)+VLOOKUP($A7,'тут данные'!$A:$E,5,0),0)</f>
        <v>0</v>
      </c>
      <c r="F7" s="2">
        <f>IF('тут данные'!$J$2=5,VLOOKUP('сюда перенести'!$A7,'тут данные'!$A:$D,4,0)+VLOOKUP($A7,'тут данные'!$A:$E,5,0),0)</f>
        <v>0</v>
      </c>
      <c r="G7" s="2">
        <f>IF('тут данные'!$J$2=6,VLOOKUP('сюда перенести'!$A7,'тут данные'!$A:$D,4,0)+VLOOKUP($A7,'тут данные'!$A:$E,5,0),0)</f>
        <v>0</v>
      </c>
      <c r="H7" s="2">
        <f>IF('тут данные'!$J$2=7,VLOOKUP('сюда перенести'!$A7,'тут данные'!$A:$D,4,0)+VLOOKUP($A7,'тут данные'!$A:$E,5,0),0)</f>
        <v>0</v>
      </c>
      <c r="I7" s="2">
        <f>IF('тут данные'!$J$2=8,VLOOKUP('сюда перенести'!$A7,'тут данные'!$A:$D,4,0)+VLOOKUP($A7,'тут данные'!$A:$E,5,0),0)</f>
        <v>0</v>
      </c>
      <c r="J7" s="2">
        <f>IF('тут данные'!$J$2=9,VLOOKUP('сюда перенести'!$A7,'тут данные'!$A:$D,4,0)+VLOOKUP($A7,'тут данные'!$A:$E,5,0),0)</f>
        <v>0</v>
      </c>
    </row>
    <row r="8" spans="1:10" x14ac:dyDescent="0.25">
      <c r="A8" s="7" t="s">
        <v>11</v>
      </c>
      <c r="B8" s="2">
        <f>IF('тут данные'!$J$2=1,VLOOKUP('сюда перенести'!$A8,'тут данные'!$A:$D,4,0)+VLOOKUP($A8,'тут данные'!$A:$E,5,0),0)</f>
        <v>908</v>
      </c>
      <c r="C8" s="2">
        <f>IF('тут данные'!$J$2=2,VLOOKUP('сюда перенести'!$A8,'тут данные'!$A:$D,4,0)+VLOOKUP($A8,'тут данные'!$A:$E,5,0),0)</f>
        <v>0</v>
      </c>
      <c r="D8" s="2">
        <f>IF('тут данные'!$J$2=3,VLOOKUP('сюда перенести'!$A8,'тут данные'!$A:$D,4,0)+VLOOKUP($A8,'тут данные'!$A:$E,5,0),0)</f>
        <v>0</v>
      </c>
      <c r="E8" s="2">
        <f>IF('тут данные'!$J$2=4,VLOOKUP('сюда перенести'!$A8,'тут данные'!$A:$D,4,0)+VLOOKUP($A8,'тут данные'!$A:$E,5,0),0)</f>
        <v>0</v>
      </c>
      <c r="F8" s="2">
        <f>IF('тут данные'!$J$2=5,VLOOKUP('сюда перенести'!$A8,'тут данные'!$A:$D,4,0)+VLOOKUP($A8,'тут данные'!$A:$E,5,0),0)</f>
        <v>0</v>
      </c>
      <c r="G8" s="2">
        <f>IF('тут данные'!$J$2=6,VLOOKUP('сюда перенести'!$A8,'тут данные'!$A:$D,4,0)+VLOOKUP($A8,'тут данные'!$A:$E,5,0),0)</f>
        <v>0</v>
      </c>
      <c r="H8" s="2">
        <f>IF('тут данные'!$J$2=7,VLOOKUP('сюда перенести'!$A8,'тут данные'!$A:$D,4,0)+VLOOKUP($A8,'тут данные'!$A:$E,5,0),0)</f>
        <v>0</v>
      </c>
      <c r="I8" s="2">
        <f>IF('тут данные'!$J$2=8,VLOOKUP('сюда перенести'!$A8,'тут данные'!$A:$D,4,0)+VLOOKUP($A8,'тут данные'!$A:$E,5,0),0)</f>
        <v>0</v>
      </c>
      <c r="J8" s="2">
        <f>IF('тут данные'!$J$2=9,VLOOKUP('сюда перенести'!$A8,'тут данные'!$A:$D,4,0)+VLOOKUP($A8,'тут данные'!$A:$E,5,0),0)</f>
        <v>0</v>
      </c>
    </row>
    <row r="9" spans="1:10" x14ac:dyDescent="0.25">
      <c r="A9" s="7" t="s">
        <v>12</v>
      </c>
      <c r="B9" s="2">
        <f>IF('тут данные'!$J$2=1,VLOOKUP('сюда перенести'!$A9,'тут данные'!$A:$D,4,0)+VLOOKUP($A9,'тут данные'!$A:$E,5,0),0)</f>
        <v>567</v>
      </c>
      <c r="C9" s="2">
        <f>IF('тут данные'!$J$2=2,VLOOKUP('сюда перенести'!$A9,'тут данные'!$A:$D,4,0)+VLOOKUP($A9,'тут данные'!$A:$E,5,0),0)</f>
        <v>0</v>
      </c>
      <c r="D9" s="2">
        <f>IF('тут данные'!$J$2=3,VLOOKUP('сюда перенести'!$A9,'тут данные'!$A:$D,4,0)+VLOOKUP($A9,'тут данные'!$A:$E,5,0),0)</f>
        <v>0</v>
      </c>
      <c r="E9" s="2">
        <f>IF('тут данные'!$J$2=4,VLOOKUP('сюда перенести'!$A9,'тут данные'!$A:$D,4,0)+VLOOKUP($A9,'тут данные'!$A:$E,5,0),0)</f>
        <v>0</v>
      </c>
      <c r="F9" s="2">
        <f>IF('тут данные'!$J$2=5,VLOOKUP('сюда перенести'!$A9,'тут данные'!$A:$D,4,0)+VLOOKUP($A9,'тут данные'!$A:$E,5,0),0)</f>
        <v>0</v>
      </c>
      <c r="G9" s="2">
        <f>IF('тут данные'!$J$2=6,VLOOKUP('сюда перенести'!$A9,'тут данные'!$A:$D,4,0)+VLOOKUP($A9,'тут данные'!$A:$E,5,0),0)</f>
        <v>0</v>
      </c>
      <c r="H9" s="2">
        <f>IF('тут данные'!$J$2=7,VLOOKUP('сюда перенести'!$A9,'тут данные'!$A:$D,4,0)+VLOOKUP($A9,'тут данные'!$A:$E,5,0),0)</f>
        <v>0</v>
      </c>
      <c r="I9" s="2">
        <f>IF('тут данные'!$J$2=8,VLOOKUP('сюда перенести'!$A9,'тут данные'!$A:$D,4,0)+VLOOKUP($A9,'тут данные'!$A:$E,5,0),0)</f>
        <v>0</v>
      </c>
      <c r="J9" s="2">
        <f>IF('тут данные'!$J$2=9,VLOOKUP('сюда перенести'!$A9,'тут данные'!$A:$D,4,0)+VLOOKUP($A9,'тут данные'!$A:$E,5,0),0)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тут данные</vt:lpstr>
      <vt:lpstr>сюда перенести</vt:lpstr>
    </vt:vector>
  </TitlesOfParts>
  <Company>XTreme.ws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</dc:creator>
  <cp:lastModifiedBy>Ярослав Дрогомирецкий</cp:lastModifiedBy>
  <dcterms:created xsi:type="dcterms:W3CDTF">2014-02-13T11:50:23Z</dcterms:created>
  <dcterms:modified xsi:type="dcterms:W3CDTF">2014-02-14T07:59:40Z</dcterms:modified>
</cp:coreProperties>
</file>