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90" windowWidth="14235" windowHeight="7620"/>
  </bookViews>
  <sheets>
    <sheet name="1" sheetId="1" r:id="rId1"/>
  </sheets>
  <definedNames>
    <definedName name="_27.09.2013">'1'!$A$43:$O$43</definedName>
    <definedName name="Z_BF77715A_366C_4B62_89E8_E6D0EC44E1B7_.wvu.Cols" localSheetId="0" hidden="1">'1'!$P:$Q</definedName>
    <definedName name="Инструктор">#REF!</definedName>
  </definedNames>
  <calcPr calcId="125725"/>
  <customWorkbookViews>
    <customWorkbookView name="Солдат Удачи - Личное представление" guid="{BF77715A-366C-4B62-89E8-E6D0EC44E1B7}" mergeInterval="0" personalView="1" maximized="1" xWindow="-8" yWindow="-8" windowWidth="1296" windowHeight="1010" activeSheetId="4"/>
  </customWorkbookViews>
</workbook>
</file>

<file path=xl/calcChain.xml><?xml version="1.0" encoding="utf-8"?>
<calcChain xmlns="http://schemas.openxmlformats.org/spreadsheetml/2006/main">
  <c r="C105" i="1"/>
  <c r="C106"/>
  <c r="C107"/>
  <c r="C108"/>
  <c r="C109"/>
  <c r="C110"/>
  <c r="C111"/>
  <c r="C112"/>
  <c r="C113"/>
  <c r="C114"/>
  <c r="C115"/>
  <c r="C116"/>
  <c r="C117"/>
  <c r="C104"/>
  <c r="M3" l="1"/>
  <c r="M4"/>
  <c r="M79" l="1"/>
  <c r="M80"/>
  <c r="L79"/>
  <c r="K79"/>
  <c r="K80"/>
  <c r="J79"/>
  <c r="A1" l="1"/>
  <c r="P97" l="1"/>
  <c r="P96"/>
  <c r="P95"/>
  <c r="P94"/>
  <c r="P93"/>
  <c r="P92"/>
  <c r="P91"/>
  <c r="P90"/>
  <c r="P89"/>
  <c r="P88"/>
  <c r="P87"/>
  <c r="P83"/>
  <c r="P81"/>
  <c r="P80"/>
  <c r="P79"/>
  <c r="Q79" s="1"/>
  <c r="P78"/>
  <c r="P76"/>
  <c r="P69"/>
  <c r="P68"/>
  <c r="P67"/>
  <c r="P66"/>
  <c r="P65"/>
  <c r="P64"/>
  <c r="P63"/>
  <c r="P62"/>
  <c r="P61"/>
  <c r="P60"/>
  <c r="P59"/>
  <c r="P55"/>
  <c r="P54"/>
  <c r="P53"/>
  <c r="P52"/>
  <c r="P51"/>
  <c r="P50"/>
  <c r="P49"/>
  <c r="P48"/>
  <c r="P47"/>
  <c r="P46"/>
  <c r="P45"/>
  <c r="P41"/>
  <c r="P40"/>
  <c r="P39"/>
  <c r="P38"/>
  <c r="P37"/>
  <c r="P36"/>
  <c r="P35"/>
  <c r="P34"/>
  <c r="P33"/>
  <c r="P27"/>
  <c r="P26"/>
  <c r="P25"/>
  <c r="P24"/>
  <c r="P23"/>
  <c r="P22"/>
  <c r="P21"/>
  <c r="P20"/>
  <c r="P19"/>
  <c r="P13"/>
  <c r="P12"/>
  <c r="P11"/>
  <c r="P10"/>
  <c r="P9"/>
  <c r="P8"/>
  <c r="P7"/>
  <c r="P6"/>
  <c r="P5"/>
  <c r="P18"/>
  <c r="P17"/>
  <c r="P4"/>
  <c r="P3"/>
  <c r="M93" l="1"/>
  <c r="M82" l="1"/>
  <c r="C84" l="1"/>
  <c r="C98" l="1"/>
  <c r="P77" l="1"/>
  <c r="P75"/>
  <c r="P74"/>
  <c r="P73"/>
  <c r="R84" l="1"/>
  <c r="P32" l="1"/>
  <c r="P31"/>
  <c r="P102" s="1"/>
  <c r="A15" l="1"/>
  <c r="A29" s="1"/>
  <c r="A43" s="1"/>
  <c r="A57" s="1"/>
  <c r="A71" s="1"/>
  <c r="A85" s="1"/>
  <c r="R98"/>
  <c r="I98"/>
  <c r="G98"/>
  <c r="E98"/>
  <c r="M97"/>
  <c r="K97"/>
  <c r="J97"/>
  <c r="M96"/>
  <c r="K96"/>
  <c r="J96"/>
  <c r="M95"/>
  <c r="K95"/>
  <c r="J95"/>
  <c r="M94"/>
  <c r="K94"/>
  <c r="J94"/>
  <c r="K93"/>
  <c r="J93"/>
  <c r="M92"/>
  <c r="K92"/>
  <c r="J92"/>
  <c r="M91"/>
  <c r="K91"/>
  <c r="J91"/>
  <c r="M90"/>
  <c r="K90"/>
  <c r="J90"/>
  <c r="M89"/>
  <c r="K89"/>
  <c r="J89"/>
  <c r="M88"/>
  <c r="K88"/>
  <c r="J88"/>
  <c r="M87"/>
  <c r="K87"/>
  <c r="J87"/>
  <c r="I84"/>
  <c r="G84"/>
  <c r="E84"/>
  <c r="M83"/>
  <c r="K83"/>
  <c r="J83"/>
  <c r="K82"/>
  <c r="J82"/>
  <c r="M81"/>
  <c r="K81"/>
  <c r="J81"/>
  <c r="J80"/>
  <c r="M78"/>
  <c r="K78"/>
  <c r="J78"/>
  <c r="M77"/>
  <c r="K77"/>
  <c r="J77"/>
  <c r="M76"/>
  <c r="K76"/>
  <c r="J76"/>
  <c r="M75"/>
  <c r="K75"/>
  <c r="J75"/>
  <c r="M74"/>
  <c r="K74"/>
  <c r="J74"/>
  <c r="M73"/>
  <c r="K73"/>
  <c r="J73"/>
  <c r="R70"/>
  <c r="I70"/>
  <c r="G70"/>
  <c r="E70"/>
  <c r="C70"/>
  <c r="M69"/>
  <c r="K69"/>
  <c r="J69"/>
  <c r="M68"/>
  <c r="K68"/>
  <c r="J68"/>
  <c r="M67"/>
  <c r="K67"/>
  <c r="J67"/>
  <c r="M66"/>
  <c r="K66"/>
  <c r="J66"/>
  <c r="M65"/>
  <c r="K65"/>
  <c r="J65"/>
  <c r="M64"/>
  <c r="K64"/>
  <c r="J64"/>
  <c r="M63"/>
  <c r="K63"/>
  <c r="J63"/>
  <c r="M62"/>
  <c r="K62"/>
  <c r="J62"/>
  <c r="M61"/>
  <c r="K61"/>
  <c r="J61"/>
  <c r="M60"/>
  <c r="K60"/>
  <c r="J60"/>
  <c r="M59"/>
  <c r="K59"/>
  <c r="J59"/>
  <c r="R56"/>
  <c r="I56"/>
  <c r="G56"/>
  <c r="E56"/>
  <c r="C56"/>
  <c r="M55"/>
  <c r="K55"/>
  <c r="J55"/>
  <c r="M54"/>
  <c r="K54"/>
  <c r="J54"/>
  <c r="M53"/>
  <c r="K53"/>
  <c r="J53"/>
  <c r="M52"/>
  <c r="K52"/>
  <c r="J52"/>
  <c r="M51"/>
  <c r="K51"/>
  <c r="J51"/>
  <c r="M50"/>
  <c r="K50"/>
  <c r="J50"/>
  <c r="M49"/>
  <c r="K49"/>
  <c r="J49"/>
  <c r="M48"/>
  <c r="K48"/>
  <c r="J48"/>
  <c r="M47"/>
  <c r="K47"/>
  <c r="J47"/>
  <c r="M46"/>
  <c r="K46"/>
  <c r="J46"/>
  <c r="M45"/>
  <c r="K45"/>
  <c r="J45"/>
  <c r="R42"/>
  <c r="I42"/>
  <c r="G42"/>
  <c r="E42"/>
  <c r="C42"/>
  <c r="M41"/>
  <c r="K41"/>
  <c r="J41"/>
  <c r="M40"/>
  <c r="K40"/>
  <c r="J40"/>
  <c r="M39"/>
  <c r="K39"/>
  <c r="J39"/>
  <c r="M38"/>
  <c r="K38"/>
  <c r="J38"/>
  <c r="M37"/>
  <c r="K37"/>
  <c r="J37"/>
  <c r="M36"/>
  <c r="K36"/>
  <c r="J36"/>
  <c r="M35"/>
  <c r="K35"/>
  <c r="J35"/>
  <c r="M34"/>
  <c r="K34"/>
  <c r="J34"/>
  <c r="M33"/>
  <c r="K33"/>
  <c r="J33"/>
  <c r="M32"/>
  <c r="K32"/>
  <c r="J32"/>
  <c r="M31"/>
  <c r="K31"/>
  <c r="J31"/>
  <c r="R28"/>
  <c r="I28"/>
  <c r="G28"/>
  <c r="E28"/>
  <c r="C28"/>
  <c r="M27"/>
  <c r="K27"/>
  <c r="J27"/>
  <c r="M26"/>
  <c r="K26"/>
  <c r="J26"/>
  <c r="M25"/>
  <c r="K25"/>
  <c r="J25"/>
  <c r="M24"/>
  <c r="K24"/>
  <c r="J24"/>
  <c r="M23"/>
  <c r="K23"/>
  <c r="J23"/>
  <c r="M22"/>
  <c r="K22"/>
  <c r="J22"/>
  <c r="M21"/>
  <c r="K21"/>
  <c r="J21"/>
  <c r="M20"/>
  <c r="K20"/>
  <c r="J20"/>
  <c r="M19"/>
  <c r="K19"/>
  <c r="J19"/>
  <c r="M18"/>
  <c r="K18"/>
  <c r="J18"/>
  <c r="M17"/>
  <c r="K17"/>
  <c r="J17"/>
  <c r="R14"/>
  <c r="I14"/>
  <c r="G14"/>
  <c r="E14"/>
  <c r="C14"/>
  <c r="M13"/>
  <c r="K13"/>
  <c r="J13"/>
  <c r="M12"/>
  <c r="K12"/>
  <c r="J12"/>
  <c r="M11"/>
  <c r="K11"/>
  <c r="J11"/>
  <c r="M10"/>
  <c r="K10"/>
  <c r="J10"/>
  <c r="M9"/>
  <c r="K9"/>
  <c r="J9"/>
  <c r="M8"/>
  <c r="K8"/>
  <c r="J8"/>
  <c r="M7"/>
  <c r="K7"/>
  <c r="J7"/>
  <c r="M6"/>
  <c r="K6"/>
  <c r="J6"/>
  <c r="M5"/>
  <c r="K5"/>
  <c r="J5"/>
  <c r="K4"/>
  <c r="J4"/>
  <c r="K3"/>
  <c r="J3"/>
  <c r="L81" l="1"/>
  <c r="Q81" s="1"/>
  <c r="L95"/>
  <c r="Q95" s="1"/>
  <c r="L97"/>
  <c r="Q97" s="1"/>
  <c r="L83"/>
  <c r="Q83" s="1"/>
  <c r="L87"/>
  <c r="Q87" s="1"/>
  <c r="L93"/>
  <c r="Q93" s="1"/>
  <c r="C102"/>
  <c r="J14"/>
  <c r="M14"/>
  <c r="L5"/>
  <c r="Q5" s="1"/>
  <c r="L7"/>
  <c r="Q7" s="1"/>
  <c r="L9"/>
  <c r="Q9" s="1"/>
  <c r="L11"/>
  <c r="Q11" s="1"/>
  <c r="L13"/>
  <c r="Q13" s="1"/>
  <c r="J28"/>
  <c r="M28"/>
  <c r="L19"/>
  <c r="Q19" s="1"/>
  <c r="L21"/>
  <c r="Q21" s="1"/>
  <c r="L23"/>
  <c r="Q23" s="1"/>
  <c r="L25"/>
  <c r="Q25" s="1"/>
  <c r="L27"/>
  <c r="Q27" s="1"/>
  <c r="L33"/>
  <c r="Q33" s="1"/>
  <c r="L35"/>
  <c r="Q35" s="1"/>
  <c r="L37"/>
  <c r="Q37" s="1"/>
  <c r="L39"/>
  <c r="Q39" s="1"/>
  <c r="L41"/>
  <c r="Q41" s="1"/>
  <c r="J70"/>
  <c r="M70"/>
  <c r="L47"/>
  <c r="Q47" s="1"/>
  <c r="L49"/>
  <c r="Q49" s="1"/>
  <c r="L51"/>
  <c r="Q51" s="1"/>
  <c r="L53"/>
  <c r="Q53" s="1"/>
  <c r="L55"/>
  <c r="Q55" s="1"/>
  <c r="L61"/>
  <c r="Q61" s="1"/>
  <c r="L63"/>
  <c r="Q63" s="1"/>
  <c r="L65"/>
  <c r="Q65" s="1"/>
  <c r="L67"/>
  <c r="Q67" s="1"/>
  <c r="L69"/>
  <c r="Q69" s="1"/>
  <c r="J56"/>
  <c r="M56"/>
  <c r="L91"/>
  <c r="Q91" s="1"/>
  <c r="I102"/>
  <c r="E102"/>
  <c r="L89"/>
  <c r="Q89" s="1"/>
  <c r="M98"/>
  <c r="J98"/>
  <c r="G102"/>
  <c r="R102"/>
  <c r="L77"/>
  <c r="Q77" s="1"/>
  <c r="L75"/>
  <c r="Q75" s="1"/>
  <c r="M84"/>
  <c r="J84"/>
  <c r="J42"/>
  <c r="M42"/>
  <c r="K14"/>
  <c r="L4"/>
  <c r="Q4" s="1"/>
  <c r="L6"/>
  <c r="Q6" s="1"/>
  <c r="L8"/>
  <c r="Q8" s="1"/>
  <c r="L10"/>
  <c r="Q10" s="1"/>
  <c r="L12"/>
  <c r="Q12" s="1"/>
  <c r="K28"/>
  <c r="L18"/>
  <c r="Q18" s="1"/>
  <c r="L20"/>
  <c r="Q20" s="1"/>
  <c r="L22"/>
  <c r="Q22" s="1"/>
  <c r="L24"/>
  <c r="Q24" s="1"/>
  <c r="L26"/>
  <c r="Q26" s="1"/>
  <c r="K42"/>
  <c r="L32"/>
  <c r="Q32" s="1"/>
  <c r="L34"/>
  <c r="Q34" s="1"/>
  <c r="L36"/>
  <c r="Q36" s="1"/>
  <c r="L38"/>
  <c r="Q38" s="1"/>
  <c r="L40"/>
  <c r="Q40" s="1"/>
  <c r="K56"/>
  <c r="L46"/>
  <c r="Q46" s="1"/>
  <c r="L48"/>
  <c r="Q48" s="1"/>
  <c r="L50"/>
  <c r="Q50" s="1"/>
  <c r="L52"/>
  <c r="Q52" s="1"/>
  <c r="L54"/>
  <c r="Q54" s="1"/>
  <c r="K70"/>
  <c r="L60"/>
  <c r="Q60" s="1"/>
  <c r="L62"/>
  <c r="Q62" s="1"/>
  <c r="L64"/>
  <c r="Q64" s="1"/>
  <c r="L66"/>
  <c r="Q66" s="1"/>
  <c r="L68"/>
  <c r="Q68" s="1"/>
  <c r="K84"/>
  <c r="L74"/>
  <c r="Q74" s="1"/>
  <c r="L76"/>
  <c r="Q76" s="1"/>
  <c r="L78"/>
  <c r="Q78" s="1"/>
  <c r="L80"/>
  <c r="Q80" s="1"/>
  <c r="L82"/>
  <c r="K98"/>
  <c r="L88"/>
  <c r="Q88" s="1"/>
  <c r="L90"/>
  <c r="Q90" s="1"/>
  <c r="L92"/>
  <c r="Q92" s="1"/>
  <c r="L94"/>
  <c r="Q94" s="1"/>
  <c r="L96"/>
  <c r="Q96" s="1"/>
  <c r="L17"/>
  <c r="Q17" s="1"/>
  <c r="L45"/>
  <c r="Q45" s="1"/>
  <c r="L73"/>
  <c r="Q73" s="1"/>
  <c r="L3"/>
  <c r="Q3" s="1"/>
  <c r="L31"/>
  <c r="Q31" s="1"/>
  <c r="L59"/>
  <c r="Q59" s="1"/>
  <c r="Q102" l="1"/>
  <c r="L70"/>
  <c r="L14"/>
  <c r="L56"/>
  <c r="L98"/>
  <c r="M102"/>
  <c r="L28"/>
  <c r="J102"/>
  <c r="L84"/>
  <c r="L42"/>
  <c r="K102"/>
  <c r="L102" l="1"/>
</calcChain>
</file>

<file path=xl/sharedStrings.xml><?xml version="1.0" encoding="utf-8"?>
<sst xmlns="http://schemas.openxmlformats.org/spreadsheetml/2006/main" count="169" uniqueCount="37">
  <si>
    <t>время</t>
  </si>
  <si>
    <t>клиент</t>
  </si>
  <si>
    <t>кол во людей</t>
  </si>
  <si>
    <t>цена</t>
  </si>
  <si>
    <t>кол во шаров</t>
  </si>
  <si>
    <t>пп</t>
  </si>
  <si>
    <t>итого за вход</t>
  </si>
  <si>
    <t>итого за шары</t>
  </si>
  <si>
    <t>итог</t>
  </si>
  <si>
    <t>з/п</t>
  </si>
  <si>
    <t>инструктор</t>
  </si>
  <si>
    <t>доп услуги(др броник ствол)</t>
  </si>
  <si>
    <t>********</t>
  </si>
  <si>
    <t>******</t>
  </si>
  <si>
    <t>*****</t>
  </si>
  <si>
    <t>Итого</t>
  </si>
  <si>
    <t>Недельный итог</t>
  </si>
  <si>
    <t>кол во шаров коробки</t>
  </si>
  <si>
    <t>ярослав</t>
  </si>
  <si>
    <t>айнур</t>
  </si>
  <si>
    <t>рамиль</t>
  </si>
  <si>
    <t>ленар</t>
  </si>
  <si>
    <t>искандер</t>
  </si>
  <si>
    <t>женек</t>
  </si>
  <si>
    <t>игорь</t>
  </si>
  <si>
    <t>ринат</t>
  </si>
  <si>
    <t>рафис</t>
  </si>
  <si>
    <t>андрей</t>
  </si>
  <si>
    <t>салават</t>
  </si>
  <si>
    <t>марсель</t>
  </si>
  <si>
    <t>вася</t>
  </si>
  <si>
    <t>коля</t>
  </si>
  <si>
    <t>рома</t>
  </si>
  <si>
    <t>саша</t>
  </si>
  <si>
    <t>катя</t>
  </si>
  <si>
    <t>маша</t>
  </si>
  <si>
    <t>даша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</si>
</sst>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20" fontId="0" fillId="0" borderId="1" xfId="0" applyNumberFormat="1" applyBorder="1"/>
    <xf numFmtId="20" fontId="0" fillId="0" borderId="5" xfId="0" applyNumberFormat="1" applyBorder="1"/>
    <xf numFmtId="0" fontId="0" fillId="0" borderId="4" xfId="0" applyBorder="1"/>
    <xf numFmtId="0" fontId="0" fillId="0" borderId="5" xfId="0" applyBorder="1"/>
    <xf numFmtId="0" fontId="0" fillId="3" borderId="1" xfId="0" applyFill="1" applyBorder="1"/>
    <xf numFmtId="0" fontId="0" fillId="3" borderId="0" xfId="0" applyFill="1"/>
    <xf numFmtId="0" fontId="1" fillId="0" borderId="0" xfId="0" applyFont="1" applyFill="1" applyAlignment="1">
      <alignment horizontal="left"/>
    </xf>
    <xf numFmtId="0" fontId="0" fillId="5" borderId="1" xfId="0" applyFill="1" applyBorder="1"/>
    <xf numFmtId="0" fontId="0" fillId="6" borderId="1" xfId="0" applyFill="1" applyBorder="1"/>
    <xf numFmtId="0" fontId="0" fillId="6" borderId="0" xfId="0" applyFill="1"/>
    <xf numFmtId="0" fontId="0" fillId="6" borderId="5" xfId="0" applyFill="1" applyBorder="1"/>
    <xf numFmtId="20" fontId="0" fillId="6" borderId="1" xfId="0" applyNumberFormat="1" applyFill="1" applyBorder="1"/>
    <xf numFmtId="20" fontId="0" fillId="6" borderId="5" xfId="0" applyNumberFormat="1" applyFill="1" applyBorder="1"/>
    <xf numFmtId="14" fontId="0" fillId="0" borderId="0" xfId="0" applyNumberFormat="1" applyFill="1" applyAlignment="1"/>
    <xf numFmtId="0" fontId="0" fillId="0" borderId="0" xfId="0" applyFill="1" applyAlignment="1"/>
    <xf numFmtId="0" fontId="1" fillId="0" borderId="0" xfId="0" applyFont="1" applyFill="1" applyAlignment="1"/>
    <xf numFmtId="14" fontId="0" fillId="0" borderId="8" xfId="0" applyNumberFormat="1" applyFill="1" applyBorder="1" applyAlignment="1"/>
    <xf numFmtId="0" fontId="0" fillId="0" borderId="0" xfId="0" applyFill="1"/>
    <xf numFmtId="14" fontId="0" fillId="0" borderId="9" xfId="0" applyNumberFormat="1" applyFill="1" applyBorder="1" applyAlignment="1"/>
    <xf numFmtId="14" fontId="0" fillId="0" borderId="0" xfId="0" applyNumberFormat="1" applyFill="1" applyBorder="1" applyAlignment="1"/>
    <xf numFmtId="0" fontId="0" fillId="0" borderId="10" xfId="0" applyBorder="1"/>
    <xf numFmtId="14" fontId="0" fillId="0" borderId="1" xfId="0" applyNumberFormat="1" applyFill="1" applyBorder="1" applyAlignment="1"/>
    <xf numFmtId="0" fontId="0" fillId="0" borderId="1" xfId="0" applyFill="1" applyBorder="1"/>
    <xf numFmtId="0" fontId="0" fillId="0" borderId="1" xfId="0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4" borderId="1" xfId="0" applyFont="1" applyFill="1" applyBorder="1"/>
    <xf numFmtId="0" fontId="0" fillId="7" borderId="1" xfId="0" applyFill="1" applyBorder="1"/>
    <xf numFmtId="0" fontId="0" fillId="8" borderId="1" xfId="0" applyFill="1" applyBorder="1"/>
    <xf numFmtId="20" fontId="0" fillId="8" borderId="1" xfId="0" applyNumberFormat="1" applyFill="1" applyBorder="1"/>
    <xf numFmtId="0" fontId="0" fillId="8" borderId="0" xfId="0" applyFill="1"/>
    <xf numFmtId="0" fontId="0" fillId="8" borderId="0" xfId="0" applyFill="1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2" xfId="0" applyNumberFormat="1" applyFill="1" applyBorder="1" applyAlignment="1">
      <alignment horizontal="left"/>
    </xf>
    <xf numFmtId="14" fontId="0" fillId="2" borderId="14" xfId="0" applyNumberFormat="1" applyFill="1" applyBorder="1" applyAlignment="1">
      <alignment horizontal="left"/>
    </xf>
    <xf numFmtId="14" fontId="0" fillId="2" borderId="3" xfId="0" applyNumberForma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14" fontId="0" fillId="2" borderId="13" xfId="0" applyNumberForma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9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Y150"/>
  <sheetViews>
    <sheetView tabSelected="1" topLeftCell="A85" zoomScale="85" zoomScaleNormal="85" workbookViewId="0">
      <selection activeCell="C104" sqref="C104:C117"/>
    </sheetView>
  </sheetViews>
  <sheetFormatPr defaultRowHeight="15"/>
  <cols>
    <col min="1" max="1" width="13.140625" customWidth="1"/>
    <col min="2" max="2" width="10.85546875" bestFit="1" customWidth="1"/>
    <col min="3" max="3" width="13.5703125" bestFit="1" customWidth="1"/>
    <col min="4" max="4" width="7.42578125" customWidth="1"/>
    <col min="5" max="5" width="13.28515625" bestFit="1" customWidth="1"/>
    <col min="6" max="6" width="7.140625" customWidth="1"/>
    <col min="8" max="8" width="18" customWidth="1"/>
    <col min="9" max="9" width="13.140625" customWidth="1"/>
    <col min="10" max="10" width="13.140625" bestFit="1" customWidth="1"/>
    <col min="11" max="11" width="14" bestFit="1" customWidth="1"/>
    <col min="12" max="12" width="9.28515625" customWidth="1"/>
    <col min="14" max="14" width="14.42578125" bestFit="1" customWidth="1"/>
    <col min="15" max="15" width="8.85546875" customWidth="1"/>
    <col min="16" max="16" width="6.5703125" hidden="1" customWidth="1"/>
    <col min="17" max="17" width="7.140625" hidden="1" customWidth="1"/>
    <col min="18" max="18" width="22.140625" bestFit="1" customWidth="1"/>
  </cols>
  <sheetData>
    <row r="1" spans="1:233" s="15" customFormat="1" ht="15.75" thickBot="1">
      <c r="A1" s="45">
        <f>DATE(2014,1,27)</f>
        <v>41666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R1" s="23" t="s">
        <v>17</v>
      </c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233" ht="15.75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39" t="s">
        <v>11</v>
      </c>
      <c r="I2" s="40"/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/>
      <c r="P2" s="19"/>
      <c r="Q2" s="19"/>
      <c r="R2" s="24"/>
      <c r="S2" s="19"/>
      <c r="T2" s="19"/>
      <c r="U2" s="19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233">
      <c r="A3" s="3">
        <v>0.375</v>
      </c>
      <c r="B3" s="5" t="s">
        <v>30</v>
      </c>
      <c r="C3" s="5">
        <v>10</v>
      </c>
      <c r="D3" s="5">
        <v>500</v>
      </c>
      <c r="E3" s="5">
        <v>5000</v>
      </c>
      <c r="F3" s="5">
        <v>1.5</v>
      </c>
      <c r="G3" s="5">
        <v>0</v>
      </c>
      <c r="H3" s="5"/>
      <c r="I3" s="5"/>
      <c r="J3" s="5">
        <f>C3*D3</f>
        <v>5000</v>
      </c>
      <c r="K3" s="5">
        <f>E3*F3</f>
        <v>7500</v>
      </c>
      <c r="L3" s="5">
        <f>I3+J3+K3-G3</f>
        <v>12500</v>
      </c>
      <c r="M3" s="1">
        <f t="shared" ref="M3:M13" si="0">C3*30+E3/10</f>
        <v>800</v>
      </c>
      <c r="N3" s="5" t="s">
        <v>21</v>
      </c>
      <c r="O3" s="5"/>
      <c r="P3" s="33">
        <f t="shared" ref="P3:P13" si="1">C3*10+C3*5+C3*30+C3*100+C3*100*0.5+E3*0.5</f>
        <v>4450</v>
      </c>
      <c r="Q3" s="33">
        <f t="shared" ref="Q3:Q13" si="2">L3-P3</f>
        <v>8050</v>
      </c>
      <c r="R3" s="24"/>
      <c r="S3" s="19"/>
      <c r="T3" s="19"/>
      <c r="U3" s="19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233">
      <c r="A4" s="2">
        <v>0.5</v>
      </c>
      <c r="B4" s="1" t="s">
        <v>31</v>
      </c>
      <c r="C4" s="1">
        <v>15</v>
      </c>
      <c r="D4" s="1">
        <v>500</v>
      </c>
      <c r="E4" s="1">
        <v>2000</v>
      </c>
      <c r="F4" s="1">
        <v>1.5</v>
      </c>
      <c r="G4" s="1">
        <v>0</v>
      </c>
      <c r="H4" s="1"/>
      <c r="I4" s="1"/>
      <c r="J4" s="1">
        <f t="shared" ref="J4:J13" si="3">C4*D4</f>
        <v>7500</v>
      </c>
      <c r="K4" s="1">
        <f t="shared" ref="K4:K13" si="4">E4*F4</f>
        <v>3000</v>
      </c>
      <c r="L4" s="1">
        <f t="shared" ref="L4:L13" si="5">I4+J4+K4-G4</f>
        <v>10500</v>
      </c>
      <c r="M4" s="1">
        <f t="shared" si="0"/>
        <v>650</v>
      </c>
      <c r="N4" s="5" t="s">
        <v>24</v>
      </c>
      <c r="O4" s="1"/>
      <c r="P4" s="33">
        <f t="shared" si="1"/>
        <v>3925</v>
      </c>
      <c r="Q4" s="33">
        <f t="shared" si="2"/>
        <v>6575</v>
      </c>
      <c r="R4" s="24"/>
      <c r="S4" s="19"/>
      <c r="T4" s="19"/>
      <c r="U4" s="1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</row>
    <row r="5" spans="1:233">
      <c r="A5" s="2">
        <v>0.625</v>
      </c>
      <c r="B5" s="1" t="s">
        <v>32</v>
      </c>
      <c r="C5" s="1">
        <v>20</v>
      </c>
      <c r="D5" s="1">
        <v>500</v>
      </c>
      <c r="E5" s="1">
        <v>4000</v>
      </c>
      <c r="F5" s="1">
        <v>1.5</v>
      </c>
      <c r="G5" s="1">
        <v>0</v>
      </c>
      <c r="H5" s="1"/>
      <c r="I5" s="1"/>
      <c r="J5" s="1">
        <f t="shared" si="3"/>
        <v>10000</v>
      </c>
      <c r="K5" s="1">
        <f t="shared" si="4"/>
        <v>6000</v>
      </c>
      <c r="L5" s="1">
        <f t="shared" si="5"/>
        <v>16000</v>
      </c>
      <c r="M5" s="1">
        <f t="shared" si="0"/>
        <v>1000</v>
      </c>
      <c r="N5" s="5" t="s">
        <v>25</v>
      </c>
      <c r="O5" s="1"/>
      <c r="P5" s="33">
        <f t="shared" si="1"/>
        <v>5900</v>
      </c>
      <c r="Q5" s="33">
        <f t="shared" si="2"/>
        <v>10100</v>
      </c>
      <c r="R5" s="24"/>
      <c r="S5" s="19"/>
      <c r="T5" s="19"/>
      <c r="U5" s="19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</row>
    <row r="6" spans="1:233">
      <c r="A6" s="2">
        <v>0.75</v>
      </c>
      <c r="B6" s="1" t="s">
        <v>33</v>
      </c>
      <c r="C6" s="1">
        <v>9</v>
      </c>
      <c r="D6" s="1">
        <v>500</v>
      </c>
      <c r="E6" s="1">
        <v>1000</v>
      </c>
      <c r="F6" s="1">
        <v>1.5</v>
      </c>
      <c r="G6" s="1">
        <v>0</v>
      </c>
      <c r="H6" s="1"/>
      <c r="I6" s="1"/>
      <c r="J6" s="1">
        <f t="shared" si="3"/>
        <v>4500</v>
      </c>
      <c r="K6" s="1">
        <f t="shared" si="4"/>
        <v>1500</v>
      </c>
      <c r="L6" s="1">
        <f t="shared" si="5"/>
        <v>6000</v>
      </c>
      <c r="M6" s="1">
        <f t="shared" si="0"/>
        <v>370</v>
      </c>
      <c r="N6" s="5" t="s">
        <v>24</v>
      </c>
      <c r="O6" s="1"/>
      <c r="P6" s="33">
        <f t="shared" si="1"/>
        <v>2255</v>
      </c>
      <c r="Q6" s="33">
        <f t="shared" si="2"/>
        <v>3745</v>
      </c>
      <c r="R6" s="24"/>
      <c r="S6" s="19"/>
      <c r="T6" s="19"/>
      <c r="U6" s="19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</row>
    <row r="7" spans="1:233">
      <c r="A7" s="1"/>
      <c r="B7" s="1"/>
      <c r="C7" s="1"/>
      <c r="D7" s="1"/>
      <c r="E7" s="1"/>
      <c r="F7" s="1"/>
      <c r="G7" s="1"/>
      <c r="H7" s="1"/>
      <c r="I7" s="1"/>
      <c r="J7" s="1">
        <f t="shared" si="3"/>
        <v>0</v>
      </c>
      <c r="K7" s="1">
        <f t="shared" si="4"/>
        <v>0</v>
      </c>
      <c r="L7" s="1">
        <f t="shared" si="5"/>
        <v>0</v>
      </c>
      <c r="M7" s="1">
        <f t="shared" si="0"/>
        <v>0</v>
      </c>
      <c r="N7" s="5"/>
      <c r="O7" s="1"/>
      <c r="P7" s="33">
        <f t="shared" si="1"/>
        <v>0</v>
      </c>
      <c r="Q7" s="33">
        <f t="shared" si="2"/>
        <v>0</v>
      </c>
      <c r="R7" s="24"/>
      <c r="S7" s="19"/>
      <c r="T7" s="19"/>
      <c r="U7" s="19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</row>
    <row r="8" spans="1:233">
      <c r="A8" s="1"/>
      <c r="B8" s="1"/>
      <c r="C8" s="1"/>
      <c r="D8" s="1"/>
      <c r="E8" s="1"/>
      <c r="F8" s="1"/>
      <c r="G8" s="1"/>
      <c r="H8" s="1"/>
      <c r="I8" s="1"/>
      <c r="J8" s="1">
        <f t="shared" si="3"/>
        <v>0</v>
      </c>
      <c r="K8" s="1">
        <f t="shared" si="4"/>
        <v>0</v>
      </c>
      <c r="L8" s="1">
        <f t="shared" si="5"/>
        <v>0</v>
      </c>
      <c r="M8" s="1">
        <f t="shared" si="0"/>
        <v>0</v>
      </c>
      <c r="N8" s="5"/>
      <c r="O8" s="1"/>
      <c r="P8" s="33">
        <f t="shared" si="1"/>
        <v>0</v>
      </c>
      <c r="Q8" s="33">
        <f t="shared" si="2"/>
        <v>0</v>
      </c>
      <c r="R8" s="24"/>
      <c r="S8" s="19"/>
      <c r="T8" s="19"/>
      <c r="U8" s="1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</row>
    <row r="9" spans="1:233">
      <c r="A9" s="1"/>
      <c r="B9" s="1"/>
      <c r="C9" s="1"/>
      <c r="D9" s="1"/>
      <c r="E9" s="1"/>
      <c r="F9" s="1"/>
      <c r="G9" s="1"/>
      <c r="H9" s="1"/>
      <c r="I9" s="1"/>
      <c r="J9" s="1">
        <f t="shared" si="3"/>
        <v>0</v>
      </c>
      <c r="K9" s="1">
        <f t="shared" si="4"/>
        <v>0</v>
      </c>
      <c r="L9" s="1">
        <f t="shared" si="5"/>
        <v>0</v>
      </c>
      <c r="M9" s="1">
        <f t="shared" si="0"/>
        <v>0</v>
      </c>
      <c r="N9" s="5"/>
      <c r="O9" s="1"/>
      <c r="P9" s="33">
        <f t="shared" si="1"/>
        <v>0</v>
      </c>
      <c r="Q9" s="33">
        <f t="shared" si="2"/>
        <v>0</v>
      </c>
      <c r="R9" s="24"/>
      <c r="S9" s="19"/>
      <c r="T9" s="19"/>
      <c r="U9" s="1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</row>
    <row r="10" spans="1:233">
      <c r="A10" s="1"/>
      <c r="B10" s="1"/>
      <c r="C10" s="1"/>
      <c r="D10" s="1"/>
      <c r="E10" s="1"/>
      <c r="F10" s="1"/>
      <c r="G10" s="1"/>
      <c r="H10" s="1"/>
      <c r="I10" s="1"/>
      <c r="J10" s="1">
        <f t="shared" si="3"/>
        <v>0</v>
      </c>
      <c r="K10" s="1">
        <f t="shared" si="4"/>
        <v>0</v>
      </c>
      <c r="L10" s="1">
        <f t="shared" si="5"/>
        <v>0</v>
      </c>
      <c r="M10" s="1">
        <f t="shared" si="0"/>
        <v>0</v>
      </c>
      <c r="N10" s="5"/>
      <c r="O10" s="1"/>
      <c r="P10" s="33">
        <f t="shared" si="1"/>
        <v>0</v>
      </c>
      <c r="Q10" s="33">
        <f t="shared" si="2"/>
        <v>0</v>
      </c>
      <c r="R10" s="24"/>
      <c r="S10" s="19"/>
      <c r="T10" s="19"/>
      <c r="U10" s="19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</row>
    <row r="11" spans="1:233">
      <c r="A11" s="1"/>
      <c r="B11" s="1"/>
      <c r="C11" s="1"/>
      <c r="D11" s="1"/>
      <c r="E11" s="1"/>
      <c r="F11" s="1"/>
      <c r="G11" s="1"/>
      <c r="H11" s="1"/>
      <c r="I11" s="1"/>
      <c r="J11" s="1">
        <f t="shared" si="3"/>
        <v>0</v>
      </c>
      <c r="K11" s="1">
        <f t="shared" si="4"/>
        <v>0</v>
      </c>
      <c r="L11" s="1">
        <f t="shared" si="5"/>
        <v>0</v>
      </c>
      <c r="M11" s="1">
        <f t="shared" si="0"/>
        <v>0</v>
      </c>
      <c r="N11" s="5"/>
      <c r="O11" s="1"/>
      <c r="P11" s="33">
        <f t="shared" si="1"/>
        <v>0</v>
      </c>
      <c r="Q11" s="33">
        <f t="shared" si="2"/>
        <v>0</v>
      </c>
      <c r="R11" s="24"/>
      <c r="S11" s="19"/>
      <c r="T11" s="19"/>
      <c r="U11" s="19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</row>
    <row r="12" spans="1:233" s="11" customFormat="1">
      <c r="A12" s="10"/>
      <c r="B12" s="10"/>
      <c r="C12" s="10"/>
      <c r="D12" s="10"/>
      <c r="E12" s="10"/>
      <c r="F12" s="10"/>
      <c r="G12" s="10"/>
      <c r="H12" s="10"/>
      <c r="I12" s="10"/>
      <c r="J12" s="10">
        <f t="shared" si="3"/>
        <v>0</v>
      </c>
      <c r="K12" s="10">
        <f t="shared" si="4"/>
        <v>0</v>
      </c>
      <c r="L12" s="10">
        <f t="shared" si="5"/>
        <v>0</v>
      </c>
      <c r="M12" s="10">
        <f t="shared" si="0"/>
        <v>0</v>
      </c>
      <c r="N12" s="12"/>
      <c r="O12" s="10"/>
      <c r="P12" s="33">
        <f t="shared" si="1"/>
        <v>0</v>
      </c>
      <c r="Q12" s="33">
        <f t="shared" si="2"/>
        <v>0</v>
      </c>
      <c r="R12" s="24"/>
      <c r="S12" s="19"/>
      <c r="T12" s="19"/>
      <c r="U12" s="19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</row>
    <row r="13" spans="1:233" s="11" customFormat="1">
      <c r="A13" s="10"/>
      <c r="B13" s="10"/>
      <c r="C13" s="10"/>
      <c r="D13" s="10"/>
      <c r="E13" s="10"/>
      <c r="F13" s="10"/>
      <c r="G13" s="10"/>
      <c r="H13" s="10"/>
      <c r="I13" s="10"/>
      <c r="J13" s="10">
        <f t="shared" si="3"/>
        <v>0</v>
      </c>
      <c r="K13" s="10">
        <f t="shared" si="4"/>
        <v>0</v>
      </c>
      <c r="L13" s="10">
        <f t="shared" si="5"/>
        <v>0</v>
      </c>
      <c r="M13" s="10">
        <f t="shared" si="0"/>
        <v>0</v>
      </c>
      <c r="N13" s="12"/>
      <c r="O13" s="10"/>
      <c r="P13" s="33">
        <f t="shared" si="1"/>
        <v>0</v>
      </c>
      <c r="Q13" s="33">
        <f t="shared" si="2"/>
        <v>0</v>
      </c>
      <c r="R13" s="24"/>
      <c r="S13" s="19"/>
      <c r="T13" s="19"/>
      <c r="U13" s="19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</row>
    <row r="14" spans="1:233" s="7" customFormat="1">
      <c r="A14" s="6" t="s">
        <v>15</v>
      </c>
      <c r="B14" s="6" t="s">
        <v>12</v>
      </c>
      <c r="C14" s="6">
        <f>SUM(C3:C13)</f>
        <v>54</v>
      </c>
      <c r="D14" s="6" t="s">
        <v>13</v>
      </c>
      <c r="E14" s="6">
        <f>SUM(E3:E13)</f>
        <v>12000</v>
      </c>
      <c r="F14" s="6" t="s">
        <v>14</v>
      </c>
      <c r="G14" s="6">
        <f>SUM(G3:G13)</f>
        <v>0</v>
      </c>
      <c r="H14" s="6"/>
      <c r="I14" s="6">
        <f>SUM(I3:I13)</f>
        <v>0</v>
      </c>
      <c r="J14" s="6">
        <f>SUM(J3:J13)</f>
        <v>27000</v>
      </c>
      <c r="K14" s="6">
        <f>SUM(K3:K13)</f>
        <v>18000</v>
      </c>
      <c r="L14" s="6">
        <f>SUM(L3:L13)</f>
        <v>45000</v>
      </c>
      <c r="M14" s="6">
        <f>SUM(M3:M13)</f>
        <v>2820</v>
      </c>
      <c r="N14" s="6" t="s">
        <v>12</v>
      </c>
      <c r="O14" s="6"/>
      <c r="P14" s="19"/>
      <c r="Q14" s="19"/>
      <c r="R14" s="9">
        <f>(E3+E4+E5+E7+E6+E8+E9+E10+E11+E12+E13)/2000+(C3+C4+C6+C5+C7+C8+C9+C10+C11)*100/2000+C12*200/2000</f>
        <v>8.6999999999999993</v>
      </c>
      <c r="S14" s="19"/>
      <c r="T14" s="19"/>
      <c r="U14" s="19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</row>
    <row r="15" spans="1:233" s="18" customFormat="1">
      <c r="A15" s="41">
        <f>A1+1</f>
        <v>41667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  <c r="P15" s="21"/>
      <c r="Q15" s="21"/>
      <c r="R15" s="23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0"/>
    </row>
    <row r="16" spans="1:233" ht="15.75" thickBot="1">
      <c r="A16" s="22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3</v>
      </c>
      <c r="G16" s="22" t="s">
        <v>5</v>
      </c>
      <c r="H16" s="46" t="s">
        <v>11</v>
      </c>
      <c r="I16" s="47"/>
      <c r="J16" s="22" t="s">
        <v>6</v>
      </c>
      <c r="K16" s="22" t="s">
        <v>7</v>
      </c>
      <c r="L16" s="22" t="s">
        <v>8</v>
      </c>
      <c r="M16" s="22" t="s">
        <v>9</v>
      </c>
      <c r="N16" s="22" t="s">
        <v>10</v>
      </c>
      <c r="O16" s="22"/>
      <c r="P16" s="19"/>
      <c r="Q16" s="19"/>
      <c r="R16" s="24"/>
      <c r="S16" s="19"/>
      <c r="T16" s="19"/>
      <c r="U16" s="19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</row>
    <row r="17" spans="1:232">
      <c r="A17" s="3">
        <v>0.375</v>
      </c>
      <c r="B17" s="5" t="s">
        <v>34</v>
      </c>
      <c r="C17" s="5">
        <v>12</v>
      </c>
      <c r="D17" s="5">
        <v>500</v>
      </c>
      <c r="E17" s="5">
        <v>1500</v>
      </c>
      <c r="F17" s="5">
        <v>1.5</v>
      </c>
      <c r="G17" s="5">
        <v>0</v>
      </c>
      <c r="H17" s="5"/>
      <c r="I17" s="5"/>
      <c r="J17" s="5">
        <f>C17*D17</f>
        <v>6000</v>
      </c>
      <c r="K17" s="5">
        <f>E17*F17</f>
        <v>2250</v>
      </c>
      <c r="L17" s="5">
        <f>I17+J17+K17-G17</f>
        <v>8250</v>
      </c>
      <c r="M17" s="5">
        <f>C17*30+E17/10</f>
        <v>510</v>
      </c>
      <c r="N17" s="5" t="s">
        <v>21</v>
      </c>
      <c r="O17" s="5"/>
      <c r="P17" s="33">
        <f t="shared" ref="P17:P27" si="6">C17*10+C17*5+C17*30+C17*100+C17*100*0.5+E17*0.5</f>
        <v>3090</v>
      </c>
      <c r="Q17" s="33">
        <f t="shared" ref="Q17:Q27" si="7">L17-P17</f>
        <v>5160</v>
      </c>
      <c r="R17" s="24"/>
      <c r="S17" s="19"/>
      <c r="T17" s="19"/>
      <c r="U17" s="19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</row>
    <row r="18" spans="1:232">
      <c r="A18" s="2">
        <v>0.5</v>
      </c>
      <c r="B18" s="1" t="s">
        <v>35</v>
      </c>
      <c r="C18" s="1">
        <v>6</v>
      </c>
      <c r="D18" s="1">
        <v>500</v>
      </c>
      <c r="E18" s="1">
        <v>1000</v>
      </c>
      <c r="F18" s="1">
        <v>1.5</v>
      </c>
      <c r="G18" s="1">
        <v>0</v>
      </c>
      <c r="H18" s="1"/>
      <c r="I18" s="1"/>
      <c r="J18" s="1">
        <f t="shared" ref="J18:J27" si="8">C18*D18</f>
        <v>3000</v>
      </c>
      <c r="K18" s="1">
        <f t="shared" ref="K18:K27" si="9">E18*F18</f>
        <v>1500</v>
      </c>
      <c r="L18" s="1">
        <f t="shared" ref="L18:L27" si="10">I18+J18+K18-G18</f>
        <v>4500</v>
      </c>
      <c r="M18" s="1">
        <f t="shared" ref="M18:M27" si="11">C18*30+E18/10</f>
        <v>280</v>
      </c>
      <c r="N18" s="5" t="s">
        <v>23</v>
      </c>
      <c r="O18" s="1"/>
      <c r="P18" s="33">
        <f t="shared" si="6"/>
        <v>1670</v>
      </c>
      <c r="Q18" s="33">
        <f t="shared" si="7"/>
        <v>2830</v>
      </c>
      <c r="R18" s="24"/>
      <c r="S18" s="19"/>
      <c r="T18" s="19"/>
      <c r="U18" s="19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</row>
    <row r="19" spans="1:232">
      <c r="A19" s="2">
        <v>0.625</v>
      </c>
      <c r="B19" s="1" t="s">
        <v>36</v>
      </c>
      <c r="C19" s="1">
        <v>25</v>
      </c>
      <c r="D19" s="1">
        <v>500</v>
      </c>
      <c r="E19" s="1">
        <v>5000</v>
      </c>
      <c r="F19" s="1">
        <v>1.5</v>
      </c>
      <c r="G19" s="1">
        <v>0</v>
      </c>
      <c r="H19" s="1"/>
      <c r="I19" s="1"/>
      <c r="J19" s="1">
        <f t="shared" si="8"/>
        <v>12500</v>
      </c>
      <c r="K19" s="1">
        <f t="shared" si="9"/>
        <v>7500</v>
      </c>
      <c r="L19" s="1">
        <f t="shared" si="10"/>
        <v>20000</v>
      </c>
      <c r="M19" s="1">
        <f t="shared" si="11"/>
        <v>1250</v>
      </c>
      <c r="N19" s="5" t="s">
        <v>24</v>
      </c>
      <c r="O19" s="1"/>
      <c r="P19" s="33">
        <f t="shared" si="6"/>
        <v>7375</v>
      </c>
      <c r="Q19" s="33">
        <f t="shared" si="7"/>
        <v>12625</v>
      </c>
      <c r="R19" s="24"/>
      <c r="S19" s="19"/>
      <c r="T19" s="19"/>
      <c r="U19" s="19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</row>
    <row r="20" spans="1:232">
      <c r="A20" s="1"/>
      <c r="B20" s="1"/>
      <c r="C20" s="1"/>
      <c r="D20" s="1"/>
      <c r="E20" s="1"/>
      <c r="F20" s="1"/>
      <c r="G20" s="1"/>
      <c r="H20" s="1"/>
      <c r="I20" s="1"/>
      <c r="J20" s="1">
        <f t="shared" si="8"/>
        <v>0</v>
      </c>
      <c r="K20" s="1">
        <f t="shared" si="9"/>
        <v>0</v>
      </c>
      <c r="L20" s="1">
        <f t="shared" si="10"/>
        <v>0</v>
      </c>
      <c r="M20" s="1">
        <f t="shared" si="11"/>
        <v>0</v>
      </c>
      <c r="N20" s="5"/>
      <c r="O20" s="1"/>
      <c r="P20" s="33">
        <f t="shared" si="6"/>
        <v>0</v>
      </c>
      <c r="Q20" s="33">
        <f t="shared" si="7"/>
        <v>0</v>
      </c>
      <c r="R20" s="24"/>
      <c r="S20" s="19"/>
      <c r="T20" s="19"/>
      <c r="U20" s="19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</row>
    <row r="21" spans="1:232">
      <c r="A21" s="1"/>
      <c r="B21" s="1"/>
      <c r="C21" s="1"/>
      <c r="D21" s="1"/>
      <c r="E21" s="1"/>
      <c r="F21" s="1"/>
      <c r="G21" s="1"/>
      <c r="H21" s="1"/>
      <c r="I21" s="1"/>
      <c r="J21" s="1">
        <f t="shared" si="8"/>
        <v>0</v>
      </c>
      <c r="K21" s="1">
        <f t="shared" si="9"/>
        <v>0</v>
      </c>
      <c r="L21" s="1">
        <f t="shared" si="10"/>
        <v>0</v>
      </c>
      <c r="M21" s="1">
        <f t="shared" si="11"/>
        <v>0</v>
      </c>
      <c r="N21" s="5"/>
      <c r="O21" s="1"/>
      <c r="P21" s="33">
        <f t="shared" si="6"/>
        <v>0</v>
      </c>
      <c r="Q21" s="33">
        <f t="shared" si="7"/>
        <v>0</v>
      </c>
      <c r="R21" s="24"/>
      <c r="S21" s="19"/>
      <c r="T21" s="19"/>
      <c r="U21" s="19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</row>
    <row r="22" spans="1:232">
      <c r="A22" s="1"/>
      <c r="B22" s="1"/>
      <c r="C22" s="1"/>
      <c r="D22" s="1"/>
      <c r="E22" s="1"/>
      <c r="F22" s="1"/>
      <c r="G22" s="1"/>
      <c r="H22" s="1"/>
      <c r="I22" s="1"/>
      <c r="J22" s="1">
        <f t="shared" si="8"/>
        <v>0</v>
      </c>
      <c r="K22" s="1">
        <f t="shared" si="9"/>
        <v>0</v>
      </c>
      <c r="L22" s="1">
        <f t="shared" si="10"/>
        <v>0</v>
      </c>
      <c r="M22" s="1">
        <f t="shared" si="11"/>
        <v>0</v>
      </c>
      <c r="N22" s="5"/>
      <c r="O22" s="1"/>
      <c r="P22" s="33">
        <f t="shared" si="6"/>
        <v>0</v>
      </c>
      <c r="Q22" s="33">
        <f t="shared" si="7"/>
        <v>0</v>
      </c>
      <c r="R22" s="24"/>
      <c r="S22" s="19"/>
      <c r="T22" s="19"/>
      <c r="U22" s="19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</row>
    <row r="23" spans="1:232">
      <c r="A23" s="1"/>
      <c r="B23" s="1"/>
      <c r="C23" s="1"/>
      <c r="D23" s="1"/>
      <c r="E23" s="1"/>
      <c r="F23" s="1"/>
      <c r="G23" s="1"/>
      <c r="H23" s="1"/>
      <c r="I23" s="1"/>
      <c r="J23" s="1">
        <f t="shared" si="8"/>
        <v>0</v>
      </c>
      <c r="K23" s="1">
        <f t="shared" si="9"/>
        <v>0</v>
      </c>
      <c r="L23" s="1">
        <f t="shared" si="10"/>
        <v>0</v>
      </c>
      <c r="M23" s="1">
        <f t="shared" si="11"/>
        <v>0</v>
      </c>
      <c r="N23" s="5"/>
      <c r="O23" s="1"/>
      <c r="P23" s="33">
        <f t="shared" si="6"/>
        <v>0</v>
      </c>
      <c r="Q23" s="33">
        <f t="shared" si="7"/>
        <v>0</v>
      </c>
      <c r="R23" s="24"/>
      <c r="S23" s="19"/>
      <c r="T23" s="19"/>
      <c r="U23" s="19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</row>
    <row r="24" spans="1:232">
      <c r="A24" s="1"/>
      <c r="B24" s="1"/>
      <c r="C24" s="1"/>
      <c r="D24" s="1"/>
      <c r="E24" s="1"/>
      <c r="F24" s="1"/>
      <c r="G24" s="1"/>
      <c r="H24" s="1"/>
      <c r="I24" s="1"/>
      <c r="J24" s="1">
        <f t="shared" si="8"/>
        <v>0</v>
      </c>
      <c r="K24" s="1">
        <f t="shared" si="9"/>
        <v>0</v>
      </c>
      <c r="L24" s="1">
        <f t="shared" si="10"/>
        <v>0</v>
      </c>
      <c r="M24" s="1">
        <f t="shared" si="11"/>
        <v>0</v>
      </c>
      <c r="N24" s="5"/>
      <c r="O24" s="1"/>
      <c r="P24" s="33">
        <f t="shared" si="6"/>
        <v>0</v>
      </c>
      <c r="Q24" s="33">
        <f t="shared" si="7"/>
        <v>0</v>
      </c>
      <c r="R24" s="24"/>
      <c r="S24" s="19"/>
      <c r="T24" s="19"/>
      <c r="U24" s="19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</row>
    <row r="25" spans="1:232">
      <c r="A25" s="1"/>
      <c r="B25" s="1"/>
      <c r="C25" s="1"/>
      <c r="D25" s="1"/>
      <c r="E25" s="1"/>
      <c r="F25" s="1"/>
      <c r="G25" s="1"/>
      <c r="H25" s="1"/>
      <c r="I25" s="1"/>
      <c r="J25" s="1">
        <f t="shared" si="8"/>
        <v>0</v>
      </c>
      <c r="K25" s="1">
        <f t="shared" si="9"/>
        <v>0</v>
      </c>
      <c r="L25" s="1">
        <f t="shared" si="10"/>
        <v>0</v>
      </c>
      <c r="M25" s="1">
        <f t="shared" si="11"/>
        <v>0</v>
      </c>
      <c r="N25" s="5"/>
      <c r="O25" s="1"/>
      <c r="P25" s="33">
        <f t="shared" si="6"/>
        <v>0</v>
      </c>
      <c r="Q25" s="33">
        <f t="shared" si="7"/>
        <v>0</v>
      </c>
      <c r="R25" s="24"/>
      <c r="S25" s="19"/>
      <c r="T25" s="19"/>
      <c r="U25" s="19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</row>
    <row r="26" spans="1:232" s="11" customFormat="1">
      <c r="A26" s="10"/>
      <c r="B26" s="10"/>
      <c r="C26" s="10"/>
      <c r="D26" s="10"/>
      <c r="E26" s="10"/>
      <c r="F26" s="10"/>
      <c r="G26" s="10"/>
      <c r="H26" s="10"/>
      <c r="I26" s="10"/>
      <c r="J26" s="10">
        <f t="shared" si="8"/>
        <v>0</v>
      </c>
      <c r="K26" s="10">
        <f t="shared" si="9"/>
        <v>0</v>
      </c>
      <c r="L26" s="10">
        <f t="shared" si="10"/>
        <v>0</v>
      </c>
      <c r="M26" s="10">
        <f t="shared" si="11"/>
        <v>0</v>
      </c>
      <c r="N26" s="12"/>
      <c r="O26" s="10"/>
      <c r="P26" s="33">
        <f t="shared" si="6"/>
        <v>0</v>
      </c>
      <c r="Q26" s="33">
        <f t="shared" si="7"/>
        <v>0</v>
      </c>
      <c r="R26" s="24"/>
      <c r="S26" s="19"/>
      <c r="T26" s="19"/>
      <c r="U26" s="19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</row>
    <row r="27" spans="1:232" s="11" customFormat="1">
      <c r="A27" s="10"/>
      <c r="B27" s="10"/>
      <c r="C27" s="10"/>
      <c r="D27" s="10"/>
      <c r="E27" s="10"/>
      <c r="F27" s="10"/>
      <c r="G27" s="10"/>
      <c r="H27" s="10"/>
      <c r="I27" s="10"/>
      <c r="J27" s="10">
        <f t="shared" si="8"/>
        <v>0</v>
      </c>
      <c r="K27" s="10">
        <f t="shared" si="9"/>
        <v>0</v>
      </c>
      <c r="L27" s="10">
        <f t="shared" si="10"/>
        <v>0</v>
      </c>
      <c r="M27" s="10">
        <f t="shared" si="11"/>
        <v>0</v>
      </c>
      <c r="N27" s="12"/>
      <c r="O27" s="10"/>
      <c r="P27" s="33">
        <f t="shared" si="6"/>
        <v>0</v>
      </c>
      <c r="Q27" s="33">
        <f t="shared" si="7"/>
        <v>0</v>
      </c>
      <c r="R27" s="24"/>
      <c r="S27" s="19"/>
      <c r="T27" s="19"/>
      <c r="U27" s="19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</row>
    <row r="28" spans="1:232" s="7" customFormat="1">
      <c r="A28" s="6" t="s">
        <v>15</v>
      </c>
      <c r="B28" s="6" t="s">
        <v>12</v>
      </c>
      <c r="C28" s="6">
        <f>SUM(C17:C27)</f>
        <v>43</v>
      </c>
      <c r="D28" s="6" t="s">
        <v>13</v>
      </c>
      <c r="E28" s="6">
        <f>SUM(E17:E27)</f>
        <v>7500</v>
      </c>
      <c r="F28" s="6" t="s">
        <v>14</v>
      </c>
      <c r="G28" s="6">
        <f>SUM(G17:G27)</f>
        <v>0</v>
      </c>
      <c r="H28" s="6"/>
      <c r="I28" s="6">
        <f>SUM(I17:I27)</f>
        <v>0</v>
      </c>
      <c r="J28" s="6">
        <f>SUM(J17:J27)</f>
        <v>21500</v>
      </c>
      <c r="K28" s="6">
        <f>SUM(K17:K27)</f>
        <v>11250</v>
      </c>
      <c r="L28" s="6">
        <f>SUM(L17:L27)</f>
        <v>32750</v>
      </c>
      <c r="M28" s="6">
        <f>SUM(M17:M27)</f>
        <v>2040</v>
      </c>
      <c r="N28" s="6" t="s">
        <v>12</v>
      </c>
      <c r="O28" s="6"/>
      <c r="P28" s="19"/>
      <c r="Q28" s="19"/>
      <c r="R28" s="9">
        <f>(E17+E18+E19+E21+E20+E22+E23+E24+E25+E26+E27)/2000+(C17+C18+C20+C19+C21+C22+C23+C24+C25)*100/2000+C26*200/2000</f>
        <v>5.9</v>
      </c>
      <c r="S28" s="19"/>
      <c r="T28" s="19"/>
      <c r="U28" s="19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</row>
    <row r="29" spans="1:232" s="16" customFormat="1" ht="15.75" thickBot="1">
      <c r="A29" s="41">
        <f>A15+1</f>
        <v>41668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R29" s="25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</row>
    <row r="30" spans="1:232" ht="15.75" thickBot="1">
      <c r="A30" s="4" t="s">
        <v>0</v>
      </c>
      <c r="B30" s="4" t="s">
        <v>1</v>
      </c>
      <c r="C30" s="4" t="s">
        <v>2</v>
      </c>
      <c r="D30" s="4" t="s">
        <v>3</v>
      </c>
      <c r="E30" s="4" t="s">
        <v>4</v>
      </c>
      <c r="F30" s="4" t="s">
        <v>3</v>
      </c>
      <c r="G30" s="4" t="s">
        <v>5</v>
      </c>
      <c r="H30" s="39" t="s">
        <v>11</v>
      </c>
      <c r="I30" s="40"/>
      <c r="J30" s="4" t="s">
        <v>6</v>
      </c>
      <c r="K30" s="4" t="s">
        <v>7</v>
      </c>
      <c r="L30" s="4" t="s">
        <v>8</v>
      </c>
      <c r="M30" s="4" t="s">
        <v>9</v>
      </c>
      <c r="N30" s="4" t="s">
        <v>10</v>
      </c>
      <c r="O30" s="4"/>
      <c r="P30" s="19"/>
      <c r="Q30" s="19"/>
      <c r="R30" s="24"/>
      <c r="S30" s="19"/>
      <c r="T30" s="19"/>
      <c r="U30" s="19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</row>
    <row r="31" spans="1:232">
      <c r="A31" s="3"/>
      <c r="B31" s="5"/>
      <c r="C31" s="5"/>
      <c r="D31" s="5"/>
      <c r="E31" s="5"/>
      <c r="F31" s="5"/>
      <c r="G31" s="5"/>
      <c r="H31" s="5"/>
      <c r="I31" s="5"/>
      <c r="J31" s="5">
        <f>C31*D31</f>
        <v>0</v>
      </c>
      <c r="K31" s="5">
        <f>E31*F31</f>
        <v>0</v>
      </c>
      <c r="L31" s="5">
        <f>I31+J31+K31-G31</f>
        <v>0</v>
      </c>
      <c r="M31" s="5">
        <f>C31*30+E31/10</f>
        <v>0</v>
      </c>
      <c r="N31" s="5"/>
      <c r="O31" s="5"/>
      <c r="P31" s="33">
        <f t="shared" ref="P31:P41" si="12">C31*10+C31*5+C31*30+C31*100+C31*100*0.5+E31*0.5</f>
        <v>0</v>
      </c>
      <c r="Q31" s="33">
        <f t="shared" ref="Q31:Q41" si="13">L31-P31</f>
        <v>0</v>
      </c>
      <c r="R31" s="24"/>
      <c r="S31" s="19"/>
      <c r="T31" s="19"/>
      <c r="U31" s="19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</row>
    <row r="32" spans="1:232">
      <c r="A32" s="2"/>
      <c r="B32" s="1"/>
      <c r="C32" s="1"/>
      <c r="D32" s="1"/>
      <c r="E32" s="1"/>
      <c r="F32" s="1"/>
      <c r="G32" s="1"/>
      <c r="H32" s="1"/>
      <c r="I32" s="1"/>
      <c r="J32" s="1">
        <f t="shared" ref="J32:J41" si="14">C32*D32</f>
        <v>0</v>
      </c>
      <c r="K32" s="1">
        <f t="shared" ref="K32:K41" si="15">E32*F32</f>
        <v>0</v>
      </c>
      <c r="L32" s="1">
        <f t="shared" ref="L32:L41" si="16">I32+J32+K32-G32</f>
        <v>0</v>
      </c>
      <c r="M32" s="1">
        <f t="shared" ref="M32:M41" si="17">C32*30+E32/10</f>
        <v>0</v>
      </c>
      <c r="N32" s="5"/>
      <c r="O32" s="1"/>
      <c r="P32" s="33">
        <f t="shared" si="12"/>
        <v>0</v>
      </c>
      <c r="Q32" s="33">
        <f t="shared" si="13"/>
        <v>0</v>
      </c>
      <c r="R32" s="24"/>
      <c r="S32" s="19"/>
      <c r="T32" s="19"/>
      <c r="U32" s="19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</row>
    <row r="33" spans="1:232">
      <c r="A33" s="1"/>
      <c r="B33" s="1"/>
      <c r="C33" s="1"/>
      <c r="D33" s="1"/>
      <c r="E33" s="1"/>
      <c r="F33" s="1"/>
      <c r="G33" s="1"/>
      <c r="H33" s="1"/>
      <c r="I33" s="1"/>
      <c r="J33" s="1">
        <f t="shared" si="14"/>
        <v>0</v>
      </c>
      <c r="K33" s="1">
        <f t="shared" si="15"/>
        <v>0</v>
      </c>
      <c r="L33" s="1">
        <f t="shared" si="16"/>
        <v>0</v>
      </c>
      <c r="M33" s="1">
        <f t="shared" si="17"/>
        <v>0</v>
      </c>
      <c r="N33" s="5"/>
      <c r="O33" s="1"/>
      <c r="P33" s="33">
        <f t="shared" si="12"/>
        <v>0</v>
      </c>
      <c r="Q33" s="33">
        <f t="shared" si="13"/>
        <v>0</v>
      </c>
      <c r="R33" s="24"/>
      <c r="S33" s="19"/>
      <c r="T33" s="19"/>
      <c r="U33" s="19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</row>
    <row r="34" spans="1:232">
      <c r="A34" s="1"/>
      <c r="B34" s="1"/>
      <c r="C34" s="1"/>
      <c r="D34" s="1"/>
      <c r="E34" s="1"/>
      <c r="F34" s="1"/>
      <c r="G34" s="1"/>
      <c r="H34" s="1"/>
      <c r="I34" s="1"/>
      <c r="J34" s="1">
        <f t="shared" si="14"/>
        <v>0</v>
      </c>
      <c r="K34" s="1">
        <f t="shared" si="15"/>
        <v>0</v>
      </c>
      <c r="L34" s="1">
        <f t="shared" si="16"/>
        <v>0</v>
      </c>
      <c r="M34" s="1">
        <f t="shared" si="17"/>
        <v>0</v>
      </c>
      <c r="N34" s="5"/>
      <c r="O34" s="1"/>
      <c r="P34" s="33">
        <f t="shared" si="12"/>
        <v>0</v>
      </c>
      <c r="Q34" s="33">
        <f t="shared" si="13"/>
        <v>0</v>
      </c>
      <c r="R34" s="24"/>
      <c r="S34" s="19"/>
      <c r="T34" s="19"/>
      <c r="U34" s="19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</row>
    <row r="35" spans="1:232">
      <c r="A35" s="1"/>
      <c r="B35" s="1"/>
      <c r="C35" s="1"/>
      <c r="D35" s="1"/>
      <c r="E35" s="1"/>
      <c r="F35" s="1"/>
      <c r="G35" s="1"/>
      <c r="H35" s="1"/>
      <c r="I35" s="1"/>
      <c r="J35" s="1">
        <f t="shared" si="14"/>
        <v>0</v>
      </c>
      <c r="K35" s="1">
        <f t="shared" si="15"/>
        <v>0</v>
      </c>
      <c r="L35" s="1">
        <f t="shared" si="16"/>
        <v>0</v>
      </c>
      <c r="M35" s="1">
        <f t="shared" si="17"/>
        <v>0</v>
      </c>
      <c r="N35" s="5"/>
      <c r="O35" s="1"/>
      <c r="P35" s="33">
        <f t="shared" si="12"/>
        <v>0</v>
      </c>
      <c r="Q35" s="33">
        <f t="shared" si="13"/>
        <v>0</v>
      </c>
      <c r="R35" s="24"/>
      <c r="S35" s="19"/>
      <c r="T35" s="19"/>
      <c r="U35" s="19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</row>
    <row r="36" spans="1:232">
      <c r="A36" s="1"/>
      <c r="B36" s="1"/>
      <c r="C36" s="1"/>
      <c r="D36" s="1"/>
      <c r="E36" s="1"/>
      <c r="F36" s="1"/>
      <c r="G36" s="1"/>
      <c r="H36" s="1"/>
      <c r="I36" s="1"/>
      <c r="J36" s="1">
        <f t="shared" si="14"/>
        <v>0</v>
      </c>
      <c r="K36" s="1">
        <f t="shared" si="15"/>
        <v>0</v>
      </c>
      <c r="L36" s="1">
        <f t="shared" si="16"/>
        <v>0</v>
      </c>
      <c r="M36" s="1">
        <f t="shared" si="17"/>
        <v>0</v>
      </c>
      <c r="N36" s="5"/>
      <c r="O36" s="1"/>
      <c r="P36" s="33">
        <f t="shared" si="12"/>
        <v>0</v>
      </c>
      <c r="Q36" s="33">
        <f t="shared" si="13"/>
        <v>0</v>
      </c>
      <c r="R36" s="24"/>
      <c r="S36" s="19"/>
      <c r="T36" s="19"/>
      <c r="U36" s="19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</row>
    <row r="37" spans="1:232">
      <c r="A37" s="1"/>
      <c r="B37" s="1"/>
      <c r="C37" s="1"/>
      <c r="D37" s="1"/>
      <c r="E37" s="1"/>
      <c r="F37" s="1"/>
      <c r="G37" s="1"/>
      <c r="H37" s="1"/>
      <c r="I37" s="1"/>
      <c r="J37" s="1">
        <f t="shared" si="14"/>
        <v>0</v>
      </c>
      <c r="K37" s="1">
        <f t="shared" si="15"/>
        <v>0</v>
      </c>
      <c r="L37" s="1">
        <f t="shared" si="16"/>
        <v>0</v>
      </c>
      <c r="M37" s="1">
        <f t="shared" si="17"/>
        <v>0</v>
      </c>
      <c r="N37" s="5"/>
      <c r="O37" s="1"/>
      <c r="P37" s="33">
        <f t="shared" si="12"/>
        <v>0</v>
      </c>
      <c r="Q37" s="33">
        <f t="shared" si="13"/>
        <v>0</v>
      </c>
      <c r="R37" s="24"/>
      <c r="S37" s="19"/>
      <c r="T37" s="19"/>
      <c r="U37" s="19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</row>
    <row r="38" spans="1:232">
      <c r="A38" s="1"/>
      <c r="B38" s="1"/>
      <c r="C38" s="1"/>
      <c r="D38" s="1"/>
      <c r="E38" s="1"/>
      <c r="F38" s="1"/>
      <c r="G38" s="1"/>
      <c r="H38" s="1"/>
      <c r="I38" s="1"/>
      <c r="J38" s="1">
        <f t="shared" si="14"/>
        <v>0</v>
      </c>
      <c r="K38" s="1">
        <f t="shared" si="15"/>
        <v>0</v>
      </c>
      <c r="L38" s="1">
        <f t="shared" si="16"/>
        <v>0</v>
      </c>
      <c r="M38" s="1">
        <f t="shared" si="17"/>
        <v>0</v>
      </c>
      <c r="N38" s="5"/>
      <c r="O38" s="1"/>
      <c r="P38" s="33">
        <f t="shared" si="12"/>
        <v>0</v>
      </c>
      <c r="Q38" s="33">
        <f t="shared" si="13"/>
        <v>0</v>
      </c>
      <c r="R38" s="24"/>
      <c r="S38" s="19"/>
      <c r="T38" s="19"/>
      <c r="U38" s="19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</row>
    <row r="39" spans="1:232">
      <c r="A39" s="1"/>
      <c r="B39" s="1"/>
      <c r="C39" s="1"/>
      <c r="D39" s="1"/>
      <c r="E39" s="1"/>
      <c r="F39" s="1"/>
      <c r="G39" s="1"/>
      <c r="H39" s="1"/>
      <c r="I39" s="1"/>
      <c r="J39" s="1">
        <f t="shared" si="14"/>
        <v>0</v>
      </c>
      <c r="K39" s="1">
        <f t="shared" si="15"/>
        <v>0</v>
      </c>
      <c r="L39" s="1">
        <f t="shared" si="16"/>
        <v>0</v>
      </c>
      <c r="M39" s="1">
        <f t="shared" si="17"/>
        <v>0</v>
      </c>
      <c r="N39" s="5"/>
      <c r="O39" s="1"/>
      <c r="P39" s="33">
        <f t="shared" si="12"/>
        <v>0</v>
      </c>
      <c r="Q39" s="33">
        <f t="shared" si="13"/>
        <v>0</v>
      </c>
      <c r="R39" s="24"/>
      <c r="S39" s="19"/>
      <c r="T39" s="19"/>
      <c r="U39" s="19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</row>
    <row r="40" spans="1:232" s="11" customFormat="1">
      <c r="A40" s="10"/>
      <c r="B40" s="10"/>
      <c r="C40" s="10"/>
      <c r="D40" s="10"/>
      <c r="E40" s="10"/>
      <c r="F40" s="10"/>
      <c r="G40" s="10"/>
      <c r="H40" s="10"/>
      <c r="I40" s="10"/>
      <c r="J40" s="10">
        <f t="shared" si="14"/>
        <v>0</v>
      </c>
      <c r="K40" s="10">
        <f t="shared" si="15"/>
        <v>0</v>
      </c>
      <c r="L40" s="10">
        <f t="shared" si="16"/>
        <v>0</v>
      </c>
      <c r="M40" s="10">
        <f t="shared" si="17"/>
        <v>0</v>
      </c>
      <c r="N40" s="12"/>
      <c r="O40" s="10"/>
      <c r="P40" s="33">
        <f t="shared" si="12"/>
        <v>0</v>
      </c>
      <c r="Q40" s="33">
        <f t="shared" si="13"/>
        <v>0</v>
      </c>
      <c r="R40" s="24"/>
      <c r="S40" s="19"/>
      <c r="T40" s="19"/>
      <c r="U40" s="19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</row>
    <row r="41" spans="1:232" s="11" customFormat="1">
      <c r="A41" s="10"/>
      <c r="B41" s="10"/>
      <c r="C41" s="10"/>
      <c r="D41" s="10"/>
      <c r="E41" s="10"/>
      <c r="F41" s="10"/>
      <c r="G41" s="10"/>
      <c r="H41" s="10"/>
      <c r="I41" s="10"/>
      <c r="J41" s="10">
        <f t="shared" si="14"/>
        <v>0</v>
      </c>
      <c r="K41" s="10">
        <f t="shared" si="15"/>
        <v>0</v>
      </c>
      <c r="L41" s="10">
        <f t="shared" si="16"/>
        <v>0</v>
      </c>
      <c r="M41" s="10">
        <f t="shared" si="17"/>
        <v>0</v>
      </c>
      <c r="N41" s="12"/>
      <c r="O41" s="10"/>
      <c r="P41" s="33">
        <f t="shared" si="12"/>
        <v>0</v>
      </c>
      <c r="Q41" s="33">
        <f t="shared" si="13"/>
        <v>0</v>
      </c>
      <c r="R41" s="24"/>
      <c r="S41" s="19"/>
      <c r="T41" s="19"/>
      <c r="U41" s="19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</row>
    <row r="42" spans="1:232" s="7" customFormat="1">
      <c r="A42" s="6" t="s">
        <v>15</v>
      </c>
      <c r="B42" s="6" t="s">
        <v>12</v>
      </c>
      <c r="C42" s="6">
        <f>SUM(C31:C41)</f>
        <v>0</v>
      </c>
      <c r="D42" s="6" t="s">
        <v>13</v>
      </c>
      <c r="E42" s="6">
        <f>SUM(E31:E41)</f>
        <v>0</v>
      </c>
      <c r="F42" s="6" t="s">
        <v>14</v>
      </c>
      <c r="G42" s="6">
        <f>SUM(G31:G41)</f>
        <v>0</v>
      </c>
      <c r="H42" s="6"/>
      <c r="I42" s="6">
        <f>SUM(I31:I41)</f>
        <v>0</v>
      </c>
      <c r="J42" s="6">
        <f>SUM(J31:J41)</f>
        <v>0</v>
      </c>
      <c r="K42" s="6">
        <f>SUM(K31:K41)</f>
        <v>0</v>
      </c>
      <c r="L42" s="6">
        <f>SUM(L31:L41)</f>
        <v>0</v>
      </c>
      <c r="M42" s="6">
        <f>SUM(M31:M41)</f>
        <v>0</v>
      </c>
      <c r="N42" s="6" t="s">
        <v>12</v>
      </c>
      <c r="O42" s="6"/>
      <c r="P42" s="19"/>
      <c r="Q42" s="19"/>
      <c r="R42" s="9">
        <f>(E31+E32+E33+E35+E34+E36+E37+E38+E39+E40+E41)/2000+(C31+C32+C34+C33+C35+C36+C37+C38+C39)*100/2000+C40*200/2000</f>
        <v>0</v>
      </c>
      <c r="S42" s="19"/>
      <c r="T42" s="19"/>
      <c r="U42" s="19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</row>
    <row r="43" spans="1:232" s="15" customFormat="1" ht="15.75" thickBot="1">
      <c r="A43" s="41">
        <f>A29+1</f>
        <v>41669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  <c r="R43" s="23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</row>
    <row r="44" spans="1:232" ht="15.75" thickBot="1">
      <c r="A44" s="4" t="s">
        <v>0</v>
      </c>
      <c r="B44" s="4" t="s">
        <v>1</v>
      </c>
      <c r="C44" s="4" t="s">
        <v>2</v>
      </c>
      <c r="D44" s="4" t="s">
        <v>3</v>
      </c>
      <c r="E44" s="4" t="s">
        <v>4</v>
      </c>
      <c r="F44" s="4" t="s">
        <v>3</v>
      </c>
      <c r="G44" s="4" t="s">
        <v>5</v>
      </c>
      <c r="H44" s="39" t="s">
        <v>11</v>
      </c>
      <c r="I44" s="40"/>
      <c r="J44" s="4" t="s">
        <v>6</v>
      </c>
      <c r="K44" s="4" t="s">
        <v>7</v>
      </c>
      <c r="L44" s="4" t="s">
        <v>8</v>
      </c>
      <c r="M44" s="4" t="s">
        <v>9</v>
      </c>
      <c r="N44" s="4" t="s">
        <v>10</v>
      </c>
      <c r="O44" s="4"/>
      <c r="P44" s="19"/>
      <c r="Q44" s="19"/>
      <c r="R44" s="24"/>
      <c r="S44" s="19"/>
      <c r="T44" s="19"/>
      <c r="U44" s="19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</row>
    <row r="45" spans="1:232">
      <c r="A45" s="3"/>
      <c r="B45" s="5"/>
      <c r="C45" s="5"/>
      <c r="D45" s="5"/>
      <c r="E45" s="5"/>
      <c r="F45" s="5"/>
      <c r="G45" s="5"/>
      <c r="H45" s="5"/>
      <c r="I45" s="5"/>
      <c r="J45" s="5">
        <f>C45*D45</f>
        <v>0</v>
      </c>
      <c r="K45" s="5">
        <f>E45*F45</f>
        <v>0</v>
      </c>
      <c r="L45" s="5">
        <f>I45+J45+K45-G45</f>
        <v>0</v>
      </c>
      <c r="M45" s="5">
        <f>C45*30+E45/10</f>
        <v>0</v>
      </c>
      <c r="N45" s="5"/>
      <c r="O45" s="5"/>
      <c r="P45" s="33">
        <f t="shared" ref="P45:P55" si="18">C45*10+C45*5+C45*30+C45*100+C45*100*0.5+E45*0.5</f>
        <v>0</v>
      </c>
      <c r="Q45" s="33">
        <f t="shared" ref="Q45:Q55" si="19">L45-P45</f>
        <v>0</v>
      </c>
      <c r="R45" s="24"/>
      <c r="S45" s="19"/>
      <c r="T45" s="19"/>
      <c r="U45" s="19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</row>
    <row r="46" spans="1:232">
      <c r="A46" s="2"/>
      <c r="B46" s="1"/>
      <c r="C46" s="1"/>
      <c r="D46" s="1"/>
      <c r="E46" s="1"/>
      <c r="F46" s="1"/>
      <c r="G46" s="1"/>
      <c r="H46" s="1"/>
      <c r="I46" s="1"/>
      <c r="J46" s="1">
        <f>C46*D46</f>
        <v>0</v>
      </c>
      <c r="K46" s="1">
        <f>E46*F46</f>
        <v>0</v>
      </c>
      <c r="L46" s="1">
        <f>I46+J46+K46-G46</f>
        <v>0</v>
      </c>
      <c r="M46" s="1">
        <f>C46*30+E46/10</f>
        <v>0</v>
      </c>
      <c r="N46" s="5"/>
      <c r="O46" s="1"/>
      <c r="P46" s="33">
        <f t="shared" si="18"/>
        <v>0</v>
      </c>
      <c r="Q46" s="33">
        <f t="shared" si="19"/>
        <v>0</v>
      </c>
      <c r="R46" s="24"/>
      <c r="S46" s="19"/>
      <c r="T46" s="19"/>
      <c r="U46" s="19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</row>
    <row r="47" spans="1:232">
      <c r="A47" s="2"/>
      <c r="B47" s="1"/>
      <c r="C47" s="1"/>
      <c r="D47" s="1"/>
      <c r="E47" s="1"/>
      <c r="F47" s="1"/>
      <c r="G47" s="1"/>
      <c r="H47" s="1"/>
      <c r="I47" s="1"/>
      <c r="J47" s="1">
        <f t="shared" ref="J47:J55" si="20">C47*D47</f>
        <v>0</v>
      </c>
      <c r="K47" s="1">
        <f t="shared" ref="K47:K55" si="21">E47*F47</f>
        <v>0</v>
      </c>
      <c r="L47" s="1">
        <f t="shared" ref="L47:L55" si="22">I47+J47+K47-G47</f>
        <v>0</v>
      </c>
      <c r="M47" s="1">
        <f t="shared" ref="M47:M55" si="23">C47*30+E47/10</f>
        <v>0</v>
      </c>
      <c r="N47" s="5"/>
      <c r="O47" s="1"/>
      <c r="P47" s="33">
        <f t="shared" si="18"/>
        <v>0</v>
      </c>
      <c r="Q47" s="33">
        <f t="shared" si="19"/>
        <v>0</v>
      </c>
      <c r="R47" s="24"/>
      <c r="S47" s="19"/>
      <c r="T47" s="19"/>
      <c r="U47" s="19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</row>
    <row r="48" spans="1:232">
      <c r="A48" s="2"/>
      <c r="B48" s="1"/>
      <c r="C48" s="1"/>
      <c r="D48" s="1"/>
      <c r="E48" s="1"/>
      <c r="F48" s="1"/>
      <c r="G48" s="1"/>
      <c r="H48" s="1"/>
      <c r="I48" s="1"/>
      <c r="J48" s="1">
        <f t="shared" si="20"/>
        <v>0</v>
      </c>
      <c r="K48" s="1">
        <f t="shared" si="21"/>
        <v>0</v>
      </c>
      <c r="L48" s="1">
        <f t="shared" si="22"/>
        <v>0</v>
      </c>
      <c r="M48" s="1">
        <f t="shared" si="23"/>
        <v>0</v>
      </c>
      <c r="N48" s="5"/>
      <c r="O48" s="1"/>
      <c r="P48" s="33">
        <f t="shared" si="18"/>
        <v>0</v>
      </c>
      <c r="Q48" s="33">
        <f t="shared" si="19"/>
        <v>0</v>
      </c>
      <c r="R48" s="24"/>
      <c r="S48" s="19"/>
      <c r="T48" s="19"/>
      <c r="U48" s="19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</row>
    <row r="49" spans="1:232">
      <c r="A49" s="1"/>
      <c r="B49" s="1"/>
      <c r="C49" s="1"/>
      <c r="D49" s="1"/>
      <c r="E49" s="1"/>
      <c r="F49" s="1"/>
      <c r="G49" s="1"/>
      <c r="H49" s="1"/>
      <c r="I49" s="1"/>
      <c r="J49" s="1">
        <f t="shared" si="20"/>
        <v>0</v>
      </c>
      <c r="K49" s="1">
        <f t="shared" si="21"/>
        <v>0</v>
      </c>
      <c r="L49" s="1">
        <f t="shared" si="22"/>
        <v>0</v>
      </c>
      <c r="M49" s="1">
        <f t="shared" si="23"/>
        <v>0</v>
      </c>
      <c r="N49" s="5"/>
      <c r="O49" s="1"/>
      <c r="P49" s="33">
        <f t="shared" si="18"/>
        <v>0</v>
      </c>
      <c r="Q49" s="33">
        <f t="shared" si="19"/>
        <v>0</v>
      </c>
      <c r="R49" s="24"/>
      <c r="S49" s="19"/>
      <c r="T49" s="19"/>
      <c r="U49" s="19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</row>
    <row r="50" spans="1:232">
      <c r="A50" s="1"/>
      <c r="B50" s="1"/>
      <c r="C50" s="1"/>
      <c r="D50" s="1"/>
      <c r="E50" s="1"/>
      <c r="F50" s="1"/>
      <c r="G50" s="1"/>
      <c r="H50" s="1"/>
      <c r="I50" s="1"/>
      <c r="J50" s="1">
        <f t="shared" si="20"/>
        <v>0</v>
      </c>
      <c r="K50" s="1">
        <f t="shared" si="21"/>
        <v>0</v>
      </c>
      <c r="L50" s="1">
        <f t="shared" si="22"/>
        <v>0</v>
      </c>
      <c r="M50" s="1">
        <f t="shared" si="23"/>
        <v>0</v>
      </c>
      <c r="N50" s="5"/>
      <c r="O50" s="1"/>
      <c r="P50" s="33">
        <f t="shared" si="18"/>
        <v>0</v>
      </c>
      <c r="Q50" s="33">
        <f t="shared" si="19"/>
        <v>0</v>
      </c>
      <c r="R50" s="24"/>
      <c r="S50" s="19"/>
      <c r="T50" s="19"/>
      <c r="U50" s="19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</row>
    <row r="51" spans="1:232">
      <c r="A51" s="1"/>
      <c r="B51" s="1"/>
      <c r="C51" s="1"/>
      <c r="D51" s="1"/>
      <c r="E51" s="1"/>
      <c r="F51" s="1"/>
      <c r="G51" s="1"/>
      <c r="H51" s="1"/>
      <c r="I51" s="1"/>
      <c r="J51" s="1">
        <f t="shared" si="20"/>
        <v>0</v>
      </c>
      <c r="K51" s="1">
        <f t="shared" si="21"/>
        <v>0</v>
      </c>
      <c r="L51" s="1">
        <f t="shared" si="22"/>
        <v>0</v>
      </c>
      <c r="M51" s="1">
        <f t="shared" si="23"/>
        <v>0</v>
      </c>
      <c r="N51" s="5"/>
      <c r="O51" s="1"/>
      <c r="P51" s="33">
        <f t="shared" si="18"/>
        <v>0</v>
      </c>
      <c r="Q51" s="33">
        <f t="shared" si="19"/>
        <v>0</v>
      </c>
      <c r="R51" s="24"/>
      <c r="S51" s="19"/>
      <c r="T51" s="19"/>
      <c r="U51" s="19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</row>
    <row r="52" spans="1:232">
      <c r="A52" s="1"/>
      <c r="B52" s="1"/>
      <c r="C52" s="1"/>
      <c r="D52" s="1"/>
      <c r="E52" s="1"/>
      <c r="F52" s="1"/>
      <c r="G52" s="1"/>
      <c r="H52" s="1"/>
      <c r="I52" s="1"/>
      <c r="J52" s="1">
        <f t="shared" si="20"/>
        <v>0</v>
      </c>
      <c r="K52" s="1">
        <f t="shared" si="21"/>
        <v>0</v>
      </c>
      <c r="L52" s="1">
        <f t="shared" si="22"/>
        <v>0</v>
      </c>
      <c r="M52" s="1">
        <f t="shared" si="23"/>
        <v>0</v>
      </c>
      <c r="N52" s="5"/>
      <c r="O52" s="1"/>
      <c r="P52" s="33">
        <f t="shared" si="18"/>
        <v>0</v>
      </c>
      <c r="Q52" s="33">
        <f t="shared" si="19"/>
        <v>0</v>
      </c>
      <c r="R52" s="24"/>
      <c r="S52" s="19"/>
      <c r="T52" s="19"/>
      <c r="U52" s="19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</row>
    <row r="53" spans="1:232">
      <c r="A53" s="1"/>
      <c r="B53" s="1"/>
      <c r="C53" s="1"/>
      <c r="D53" s="1"/>
      <c r="E53" s="1"/>
      <c r="F53" s="1"/>
      <c r="G53" s="1"/>
      <c r="H53" s="1"/>
      <c r="I53" s="1"/>
      <c r="J53" s="1">
        <f t="shared" si="20"/>
        <v>0</v>
      </c>
      <c r="K53" s="1">
        <f t="shared" si="21"/>
        <v>0</v>
      </c>
      <c r="L53" s="1">
        <f t="shared" si="22"/>
        <v>0</v>
      </c>
      <c r="M53" s="1">
        <f t="shared" si="23"/>
        <v>0</v>
      </c>
      <c r="N53" s="5"/>
      <c r="O53" s="1"/>
      <c r="P53" s="33">
        <f t="shared" si="18"/>
        <v>0</v>
      </c>
      <c r="Q53" s="33">
        <f t="shared" si="19"/>
        <v>0</v>
      </c>
      <c r="R53" s="24"/>
      <c r="S53" s="19"/>
      <c r="T53" s="19"/>
      <c r="U53" s="19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</row>
    <row r="54" spans="1:232" s="11" customFormat="1">
      <c r="A54" s="13"/>
      <c r="B54" s="10"/>
      <c r="C54" s="10"/>
      <c r="D54" s="10"/>
      <c r="E54" s="10"/>
      <c r="F54" s="10"/>
      <c r="G54" s="10"/>
      <c r="H54" s="10"/>
      <c r="I54" s="10"/>
      <c r="J54" s="10">
        <f t="shared" si="20"/>
        <v>0</v>
      </c>
      <c r="K54" s="10">
        <f t="shared" si="21"/>
        <v>0</v>
      </c>
      <c r="L54" s="10">
        <f t="shared" si="22"/>
        <v>0</v>
      </c>
      <c r="M54" s="10">
        <f t="shared" si="23"/>
        <v>0</v>
      </c>
      <c r="N54" s="12"/>
      <c r="O54" s="10"/>
      <c r="P54" s="33">
        <f t="shared" si="18"/>
        <v>0</v>
      </c>
      <c r="Q54" s="33">
        <f t="shared" si="19"/>
        <v>0</v>
      </c>
      <c r="R54" s="24"/>
      <c r="S54" s="19"/>
      <c r="T54" s="19"/>
      <c r="U54" s="19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</row>
    <row r="55" spans="1:232" s="11" customFormat="1">
      <c r="A55" s="10"/>
      <c r="B55" s="10"/>
      <c r="C55" s="10"/>
      <c r="D55" s="10"/>
      <c r="E55" s="10"/>
      <c r="F55" s="10"/>
      <c r="G55" s="10"/>
      <c r="H55" s="10"/>
      <c r="I55" s="10"/>
      <c r="J55" s="10">
        <f t="shared" si="20"/>
        <v>0</v>
      </c>
      <c r="K55" s="10">
        <f t="shared" si="21"/>
        <v>0</v>
      </c>
      <c r="L55" s="10">
        <f t="shared" si="22"/>
        <v>0</v>
      </c>
      <c r="M55" s="10">
        <f t="shared" si="23"/>
        <v>0</v>
      </c>
      <c r="N55" s="12"/>
      <c r="O55" s="10"/>
      <c r="P55" s="33">
        <f t="shared" si="18"/>
        <v>0</v>
      </c>
      <c r="Q55" s="33">
        <f t="shared" si="19"/>
        <v>0</v>
      </c>
      <c r="R55" s="24"/>
      <c r="S55" s="19"/>
      <c r="T55" s="19"/>
      <c r="U55" s="19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</row>
    <row r="56" spans="1:232" s="7" customFormat="1">
      <c r="A56" s="6" t="s">
        <v>15</v>
      </c>
      <c r="B56" s="6" t="s">
        <v>12</v>
      </c>
      <c r="C56" s="6">
        <f>SUM(C45:C55)</f>
        <v>0</v>
      </c>
      <c r="D56" s="6" t="s">
        <v>13</v>
      </c>
      <c r="E56" s="6">
        <f>SUM(E45:E55)</f>
        <v>0</v>
      </c>
      <c r="F56" s="6" t="s">
        <v>14</v>
      </c>
      <c r="G56" s="6">
        <f>SUM(G45:G55)</f>
        <v>0</v>
      </c>
      <c r="H56" s="6"/>
      <c r="I56" s="6">
        <f>SUM(I45:I55)</f>
        <v>0</v>
      </c>
      <c r="J56" s="6">
        <f>SUM(J45:J55)</f>
        <v>0</v>
      </c>
      <c r="K56" s="6">
        <f>SUM(K45:K55)</f>
        <v>0</v>
      </c>
      <c r="L56" s="6">
        <f>SUM(L45:L55)</f>
        <v>0</v>
      </c>
      <c r="M56" s="6">
        <f>SUM(M45:M55)</f>
        <v>0</v>
      </c>
      <c r="N56" s="6" t="s">
        <v>12</v>
      </c>
      <c r="O56" s="6"/>
      <c r="P56" s="19"/>
      <c r="Q56" s="19"/>
      <c r="R56" s="9">
        <f>(E45+E46+E47+E49+E48+E50+E51+E52+E53+E54+E55)/2000+(C45+C46+C48+C47+C49+C50+C51+C52+C53)*100/2000+C54*200/2000</f>
        <v>0</v>
      </c>
      <c r="S56" s="19"/>
      <c r="T56" s="19"/>
      <c r="U56" s="19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</row>
    <row r="57" spans="1:232" s="15" customFormat="1" ht="15.75" thickBot="1">
      <c r="A57" s="41">
        <f>A43+1</f>
        <v>41670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R57" s="23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</row>
    <row r="58" spans="1:232" ht="15.75" thickBot="1">
      <c r="A58" s="4" t="s">
        <v>0</v>
      </c>
      <c r="B58" s="4" t="s">
        <v>1</v>
      </c>
      <c r="C58" s="4" t="s">
        <v>2</v>
      </c>
      <c r="D58" s="4" t="s">
        <v>3</v>
      </c>
      <c r="E58" s="4" t="s">
        <v>4</v>
      </c>
      <c r="F58" s="4" t="s">
        <v>3</v>
      </c>
      <c r="G58" s="4" t="s">
        <v>5</v>
      </c>
      <c r="H58" s="39" t="s">
        <v>11</v>
      </c>
      <c r="I58" s="40"/>
      <c r="J58" s="4" t="s">
        <v>6</v>
      </c>
      <c r="K58" s="4" t="s">
        <v>7</v>
      </c>
      <c r="L58" s="4" t="s">
        <v>8</v>
      </c>
      <c r="M58" s="4" t="s">
        <v>9</v>
      </c>
      <c r="N58" s="4" t="s">
        <v>10</v>
      </c>
      <c r="O58" s="4"/>
      <c r="P58" s="19"/>
      <c r="Q58" s="19"/>
      <c r="R58" s="24"/>
      <c r="S58" s="19"/>
      <c r="T58" s="19"/>
      <c r="U58" s="19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</row>
    <row r="59" spans="1:232">
      <c r="A59" s="3"/>
      <c r="B59" s="5"/>
      <c r="C59" s="5"/>
      <c r="D59" s="5"/>
      <c r="E59" s="5"/>
      <c r="F59" s="5"/>
      <c r="G59" s="5"/>
      <c r="H59" s="5"/>
      <c r="I59" s="5"/>
      <c r="J59" s="5">
        <f>C59*D59</f>
        <v>0</v>
      </c>
      <c r="K59" s="5">
        <f>E59*F59</f>
        <v>0</v>
      </c>
      <c r="L59" s="5">
        <f>I59+J59+K59-G59</f>
        <v>0</v>
      </c>
      <c r="M59" s="5">
        <f>C59*30+E59/10</f>
        <v>0</v>
      </c>
      <c r="N59" s="5"/>
      <c r="O59" s="5"/>
      <c r="P59" s="33">
        <f t="shared" ref="P59:P69" si="24">C59*10+C59*5+C59*30+C59*100+C59*100*0.5+E59*0.5</f>
        <v>0</v>
      </c>
      <c r="Q59" s="33">
        <f t="shared" ref="Q59:Q69" si="25">L59-P59</f>
        <v>0</v>
      </c>
      <c r="R59" s="24"/>
      <c r="S59" s="19"/>
      <c r="T59" s="19"/>
      <c r="U59" s="19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</row>
    <row r="60" spans="1:232">
      <c r="A60" s="2"/>
      <c r="B60" s="1"/>
      <c r="C60" s="1"/>
      <c r="D60" s="1"/>
      <c r="E60" s="1"/>
      <c r="F60" s="1"/>
      <c r="G60" s="1"/>
      <c r="H60" s="1"/>
      <c r="I60" s="1"/>
      <c r="J60" s="1">
        <f>C60*D60</f>
        <v>0</v>
      </c>
      <c r="K60" s="1">
        <f>E60*F60</f>
        <v>0</v>
      </c>
      <c r="L60" s="1">
        <f>I60+J60+K60-G60</f>
        <v>0</v>
      </c>
      <c r="M60" s="1">
        <f>C60*30+E60/10</f>
        <v>0</v>
      </c>
      <c r="N60" s="5"/>
      <c r="O60" s="1"/>
      <c r="P60" s="33">
        <f t="shared" si="24"/>
        <v>0</v>
      </c>
      <c r="Q60" s="33">
        <f t="shared" si="25"/>
        <v>0</v>
      </c>
      <c r="R60" s="24"/>
      <c r="S60" s="19"/>
      <c r="T60" s="19"/>
      <c r="U60" s="19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</row>
    <row r="61" spans="1:232">
      <c r="A61" s="2"/>
      <c r="B61" s="1"/>
      <c r="C61" s="1"/>
      <c r="D61" s="1"/>
      <c r="E61" s="1"/>
      <c r="F61" s="1"/>
      <c r="G61" s="1"/>
      <c r="H61" s="1"/>
      <c r="I61" s="1"/>
      <c r="J61" s="1">
        <f t="shared" ref="J61:J69" si="26">C61*D61</f>
        <v>0</v>
      </c>
      <c r="K61" s="1">
        <f t="shared" ref="K61:K69" si="27">E61*F61</f>
        <v>0</v>
      </c>
      <c r="L61" s="1">
        <f t="shared" ref="L61:L69" si="28">I61+J61+K61-G61</f>
        <v>0</v>
      </c>
      <c r="M61" s="1">
        <f t="shared" ref="M61:M69" si="29">C61*30+E61/10</f>
        <v>0</v>
      </c>
      <c r="N61" s="5"/>
      <c r="O61" s="1"/>
      <c r="P61" s="33">
        <f t="shared" si="24"/>
        <v>0</v>
      </c>
      <c r="Q61" s="33">
        <f t="shared" si="25"/>
        <v>0</v>
      </c>
      <c r="R61" s="24"/>
      <c r="S61" s="19"/>
      <c r="T61" s="19"/>
      <c r="U61" s="19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</row>
    <row r="62" spans="1:232">
      <c r="A62" s="1"/>
      <c r="B62" s="1"/>
      <c r="C62" s="1"/>
      <c r="D62" s="1"/>
      <c r="E62" s="1"/>
      <c r="F62" s="1"/>
      <c r="G62" s="1"/>
      <c r="H62" s="1"/>
      <c r="I62" s="1"/>
      <c r="J62" s="1">
        <f t="shared" si="26"/>
        <v>0</v>
      </c>
      <c r="K62" s="1">
        <f t="shared" si="27"/>
        <v>0</v>
      </c>
      <c r="L62" s="1">
        <f t="shared" si="28"/>
        <v>0</v>
      </c>
      <c r="M62" s="1">
        <f t="shared" si="29"/>
        <v>0</v>
      </c>
      <c r="N62" s="5"/>
      <c r="O62" s="1"/>
      <c r="P62" s="33">
        <f t="shared" si="24"/>
        <v>0</v>
      </c>
      <c r="Q62" s="33">
        <f t="shared" si="25"/>
        <v>0</v>
      </c>
      <c r="R62" s="24"/>
      <c r="S62" s="19"/>
      <c r="T62" s="19"/>
      <c r="U62" s="19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</row>
    <row r="63" spans="1:232">
      <c r="A63" s="1"/>
      <c r="B63" s="1"/>
      <c r="C63" s="1"/>
      <c r="D63" s="1"/>
      <c r="E63" s="1"/>
      <c r="F63" s="1"/>
      <c r="G63" s="1"/>
      <c r="H63" s="1"/>
      <c r="I63" s="1"/>
      <c r="J63" s="1">
        <f t="shared" si="26"/>
        <v>0</v>
      </c>
      <c r="K63" s="1">
        <f t="shared" si="27"/>
        <v>0</v>
      </c>
      <c r="L63" s="1">
        <f t="shared" si="28"/>
        <v>0</v>
      </c>
      <c r="M63" s="1">
        <f t="shared" si="29"/>
        <v>0</v>
      </c>
      <c r="N63" s="5"/>
      <c r="O63" s="1"/>
      <c r="P63" s="33">
        <f t="shared" si="24"/>
        <v>0</v>
      </c>
      <c r="Q63" s="33">
        <f t="shared" si="25"/>
        <v>0</v>
      </c>
      <c r="R63" s="24"/>
      <c r="S63" s="19"/>
      <c r="T63" s="19"/>
      <c r="U63" s="19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</row>
    <row r="64" spans="1:232">
      <c r="A64" s="1"/>
      <c r="B64" s="1"/>
      <c r="C64" s="1"/>
      <c r="D64" s="1"/>
      <c r="E64" s="1"/>
      <c r="F64" s="1"/>
      <c r="G64" s="1"/>
      <c r="H64" s="1"/>
      <c r="I64" s="1"/>
      <c r="J64" s="1">
        <f t="shared" si="26"/>
        <v>0</v>
      </c>
      <c r="K64" s="1">
        <f t="shared" si="27"/>
        <v>0</v>
      </c>
      <c r="L64" s="1">
        <f t="shared" si="28"/>
        <v>0</v>
      </c>
      <c r="M64" s="1">
        <f t="shared" si="29"/>
        <v>0</v>
      </c>
      <c r="N64" s="5"/>
      <c r="O64" s="1"/>
      <c r="P64" s="33">
        <f t="shared" si="24"/>
        <v>0</v>
      </c>
      <c r="Q64" s="33">
        <f t="shared" si="25"/>
        <v>0</v>
      </c>
      <c r="R64" s="24"/>
      <c r="S64" s="19"/>
      <c r="T64" s="19"/>
      <c r="U64" s="19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</row>
    <row r="65" spans="1:232">
      <c r="A65" s="1"/>
      <c r="B65" s="1"/>
      <c r="C65" s="1"/>
      <c r="D65" s="1"/>
      <c r="E65" s="1"/>
      <c r="F65" s="1"/>
      <c r="G65" s="1"/>
      <c r="H65" s="1"/>
      <c r="I65" s="1"/>
      <c r="J65" s="1">
        <f t="shared" si="26"/>
        <v>0</v>
      </c>
      <c r="K65" s="1">
        <f t="shared" si="27"/>
        <v>0</v>
      </c>
      <c r="L65" s="1">
        <f t="shared" si="28"/>
        <v>0</v>
      </c>
      <c r="M65" s="1">
        <f t="shared" si="29"/>
        <v>0</v>
      </c>
      <c r="N65" s="5"/>
      <c r="O65" s="1"/>
      <c r="P65" s="33">
        <f t="shared" si="24"/>
        <v>0</v>
      </c>
      <c r="Q65" s="33">
        <f t="shared" si="25"/>
        <v>0</v>
      </c>
      <c r="R65" s="24"/>
      <c r="S65" s="19"/>
      <c r="T65" s="19"/>
      <c r="U65" s="19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</row>
    <row r="66" spans="1:232">
      <c r="A66" s="1"/>
      <c r="B66" s="1"/>
      <c r="C66" s="1"/>
      <c r="D66" s="1"/>
      <c r="E66" s="1"/>
      <c r="F66" s="1"/>
      <c r="G66" s="1"/>
      <c r="H66" s="1"/>
      <c r="I66" s="1"/>
      <c r="J66" s="1">
        <f t="shared" si="26"/>
        <v>0</v>
      </c>
      <c r="K66" s="1">
        <f t="shared" si="27"/>
        <v>0</v>
      </c>
      <c r="L66" s="1">
        <f t="shared" si="28"/>
        <v>0</v>
      </c>
      <c r="M66" s="1">
        <f t="shared" si="29"/>
        <v>0</v>
      </c>
      <c r="N66" s="5"/>
      <c r="O66" s="1"/>
      <c r="P66" s="33">
        <f t="shared" si="24"/>
        <v>0</v>
      </c>
      <c r="Q66" s="33">
        <f t="shared" si="25"/>
        <v>0</v>
      </c>
      <c r="R66" s="24"/>
      <c r="S66" s="19"/>
      <c r="T66" s="19"/>
      <c r="U66" s="19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</row>
    <row r="67" spans="1:232">
      <c r="A67" s="1"/>
      <c r="B67" s="1"/>
      <c r="C67" s="1"/>
      <c r="D67" s="1"/>
      <c r="E67" s="1"/>
      <c r="F67" s="1"/>
      <c r="G67" s="1"/>
      <c r="H67" s="1"/>
      <c r="I67" s="1"/>
      <c r="J67" s="1">
        <f t="shared" si="26"/>
        <v>0</v>
      </c>
      <c r="K67" s="1">
        <f t="shared" si="27"/>
        <v>0</v>
      </c>
      <c r="L67" s="1">
        <f t="shared" si="28"/>
        <v>0</v>
      </c>
      <c r="M67" s="1">
        <f t="shared" si="29"/>
        <v>0</v>
      </c>
      <c r="N67" s="5"/>
      <c r="O67" s="1"/>
      <c r="P67" s="33">
        <f t="shared" si="24"/>
        <v>0</v>
      </c>
      <c r="Q67" s="33">
        <f t="shared" si="25"/>
        <v>0</v>
      </c>
      <c r="R67" s="24"/>
      <c r="S67" s="19"/>
      <c r="T67" s="19"/>
      <c r="U67" s="19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</row>
    <row r="68" spans="1:232" s="11" customFormat="1">
      <c r="A68" s="13"/>
      <c r="B68" s="10"/>
      <c r="C68" s="10"/>
      <c r="D68" s="10"/>
      <c r="E68" s="10"/>
      <c r="F68" s="10"/>
      <c r="G68" s="10"/>
      <c r="H68" s="10"/>
      <c r="I68" s="10"/>
      <c r="J68" s="10">
        <f t="shared" si="26"/>
        <v>0</v>
      </c>
      <c r="K68" s="10">
        <f t="shared" si="27"/>
        <v>0</v>
      </c>
      <c r="L68" s="10">
        <f t="shared" si="28"/>
        <v>0</v>
      </c>
      <c r="M68" s="10">
        <f t="shared" si="29"/>
        <v>0</v>
      </c>
      <c r="N68" s="12"/>
      <c r="O68" s="10"/>
      <c r="P68" s="33">
        <f t="shared" si="24"/>
        <v>0</v>
      </c>
      <c r="Q68" s="33">
        <f t="shared" si="25"/>
        <v>0</v>
      </c>
      <c r="R68" s="24"/>
      <c r="S68" s="19"/>
      <c r="T68" s="19"/>
      <c r="U68" s="19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</row>
    <row r="69" spans="1:232" s="11" customFormat="1">
      <c r="A69" s="10"/>
      <c r="B69" s="10"/>
      <c r="C69" s="10"/>
      <c r="D69" s="10"/>
      <c r="E69" s="10"/>
      <c r="F69" s="10"/>
      <c r="G69" s="10"/>
      <c r="H69" s="10"/>
      <c r="I69" s="10"/>
      <c r="J69" s="10">
        <f t="shared" si="26"/>
        <v>0</v>
      </c>
      <c r="K69" s="10">
        <f t="shared" si="27"/>
        <v>0</v>
      </c>
      <c r="L69" s="10">
        <f t="shared" si="28"/>
        <v>0</v>
      </c>
      <c r="M69" s="10">
        <f t="shared" si="29"/>
        <v>0</v>
      </c>
      <c r="N69" s="12"/>
      <c r="O69" s="10"/>
      <c r="P69" s="33">
        <f t="shared" si="24"/>
        <v>0</v>
      </c>
      <c r="Q69" s="33">
        <f t="shared" si="25"/>
        <v>0</v>
      </c>
      <c r="R69" s="24"/>
      <c r="S69" s="19"/>
      <c r="T69" s="19"/>
      <c r="U69" s="19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</row>
    <row r="70" spans="1:232" s="7" customFormat="1">
      <c r="A70" s="6" t="s">
        <v>15</v>
      </c>
      <c r="B70" s="6" t="s">
        <v>12</v>
      </c>
      <c r="C70" s="6">
        <f>SUM(C59:C69)</f>
        <v>0</v>
      </c>
      <c r="D70" s="6" t="s">
        <v>13</v>
      </c>
      <c r="E70" s="6">
        <f>SUM(E59:E69)</f>
        <v>0</v>
      </c>
      <c r="F70" s="6" t="s">
        <v>14</v>
      </c>
      <c r="G70" s="6">
        <f>SUM(G59:G69)</f>
        <v>0</v>
      </c>
      <c r="H70" s="6"/>
      <c r="I70" s="6">
        <f>SUM(I59:I69)</f>
        <v>0</v>
      </c>
      <c r="J70" s="6">
        <f>SUM(J59:J69)</f>
        <v>0</v>
      </c>
      <c r="K70" s="6">
        <f>SUM(K59:K69)</f>
        <v>0</v>
      </c>
      <c r="L70" s="6">
        <f>SUM(L59:L69)</f>
        <v>0</v>
      </c>
      <c r="M70" s="6">
        <f>SUM(M59:M69)</f>
        <v>0</v>
      </c>
      <c r="N70" s="6" t="s">
        <v>12</v>
      </c>
      <c r="O70" s="6"/>
      <c r="P70" s="19"/>
      <c r="Q70" s="19"/>
      <c r="R70" s="9">
        <f>(E59+E60+E61+E63+E62+E64+E65+E66+E67+E68+E69)/2000+(C59+C60+C62+C61+C63+C64+C65+C66+C67)*100/2000+C68*200/2000</f>
        <v>0</v>
      </c>
      <c r="S70" s="19"/>
      <c r="T70" s="19"/>
      <c r="U70" s="19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</row>
    <row r="71" spans="1:232" s="15" customFormat="1" ht="15.75" thickBot="1">
      <c r="A71" s="41">
        <f>A57+1</f>
        <v>41671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3"/>
      <c r="R71" s="23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</row>
    <row r="72" spans="1:232" ht="15.75" thickBot="1">
      <c r="A72" s="4" t="s">
        <v>0</v>
      </c>
      <c r="B72" s="4" t="s">
        <v>1</v>
      </c>
      <c r="C72" s="4" t="s">
        <v>2</v>
      </c>
      <c r="D72" s="4" t="s">
        <v>3</v>
      </c>
      <c r="E72" s="4" t="s">
        <v>4</v>
      </c>
      <c r="F72" s="4" t="s">
        <v>3</v>
      </c>
      <c r="G72" s="4" t="s">
        <v>5</v>
      </c>
      <c r="H72" s="39" t="s">
        <v>11</v>
      </c>
      <c r="I72" s="40"/>
      <c r="J72" s="4" t="s">
        <v>6</v>
      </c>
      <c r="K72" s="4" t="s">
        <v>7</v>
      </c>
      <c r="L72" s="4" t="s">
        <v>8</v>
      </c>
      <c r="M72" s="4" t="s">
        <v>9</v>
      </c>
      <c r="N72" s="4" t="s">
        <v>10</v>
      </c>
      <c r="O72" s="4"/>
      <c r="P72" s="19"/>
      <c r="Q72" s="19"/>
      <c r="R72" s="24"/>
      <c r="S72" s="19"/>
      <c r="T72" s="19"/>
      <c r="U72" s="19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</row>
    <row r="73" spans="1:232">
      <c r="A73" s="3"/>
      <c r="B73" s="5"/>
      <c r="C73" s="5"/>
      <c r="D73" s="5"/>
      <c r="E73" s="5"/>
      <c r="F73" s="5"/>
      <c r="G73" s="5"/>
      <c r="H73" s="5"/>
      <c r="I73" s="5"/>
      <c r="J73" s="5">
        <f>C73*D73</f>
        <v>0</v>
      </c>
      <c r="K73" s="5">
        <f>E73*F73</f>
        <v>0</v>
      </c>
      <c r="L73" s="5">
        <f>I73+J73+K73-G73</f>
        <v>0</v>
      </c>
      <c r="M73" s="5">
        <f>C73*40+E73/10</f>
        <v>0</v>
      </c>
      <c r="N73" s="5"/>
      <c r="O73" s="5"/>
      <c r="P73" s="33">
        <f t="shared" ref="P73:P81" si="30">C73*10+C73*5+C73*30+C73*100+C73*100*0.5+E73*0.5</f>
        <v>0</v>
      </c>
      <c r="Q73" s="33">
        <f t="shared" ref="Q73:Q81" si="31">L73-P73</f>
        <v>0</v>
      </c>
      <c r="R73" s="24"/>
      <c r="S73" s="19"/>
      <c r="T73" s="19"/>
      <c r="U73" s="19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</row>
    <row r="74" spans="1:232">
      <c r="A74" s="2"/>
      <c r="B74" s="1"/>
      <c r="C74" s="1"/>
      <c r="D74" s="1"/>
      <c r="E74" s="1"/>
      <c r="F74" s="5"/>
      <c r="G74" s="1"/>
      <c r="H74" s="1"/>
      <c r="I74" s="1"/>
      <c r="J74" s="1">
        <f t="shared" ref="J74:J83" si="32">C74*D74</f>
        <v>0</v>
      </c>
      <c r="K74" s="1">
        <f t="shared" ref="K74:K83" si="33">E74*F74</f>
        <v>0</v>
      </c>
      <c r="L74" s="1">
        <f t="shared" ref="L74:L83" si="34">I74+J74+K74-G74</f>
        <v>0</v>
      </c>
      <c r="M74" s="1">
        <f t="shared" ref="M74:M83" si="35">C74*30+E74/10</f>
        <v>0</v>
      </c>
      <c r="N74" s="5"/>
      <c r="O74" s="1"/>
      <c r="P74" s="33">
        <f t="shared" si="30"/>
        <v>0</v>
      </c>
      <c r="Q74" s="33">
        <f t="shared" si="31"/>
        <v>0</v>
      </c>
      <c r="R74" s="24"/>
      <c r="S74" s="19"/>
      <c r="T74" s="19"/>
      <c r="U74" s="19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</row>
    <row r="75" spans="1:232">
      <c r="A75" s="2"/>
      <c r="B75" s="1"/>
      <c r="C75" s="1"/>
      <c r="D75" s="1"/>
      <c r="E75" s="1"/>
      <c r="F75" s="5"/>
      <c r="G75" s="1"/>
      <c r="H75" s="1"/>
      <c r="I75" s="1"/>
      <c r="J75" s="1">
        <f t="shared" si="32"/>
        <v>0</v>
      </c>
      <c r="K75" s="1">
        <f t="shared" si="33"/>
        <v>0</v>
      </c>
      <c r="L75" s="1">
        <f t="shared" si="34"/>
        <v>0</v>
      </c>
      <c r="M75" s="1">
        <f t="shared" si="35"/>
        <v>0</v>
      </c>
      <c r="N75" s="5"/>
      <c r="O75" s="1"/>
      <c r="P75" s="33">
        <f t="shared" si="30"/>
        <v>0</v>
      </c>
      <c r="Q75" s="33">
        <f t="shared" si="31"/>
        <v>0</v>
      </c>
      <c r="R75" s="24"/>
      <c r="S75" s="19"/>
      <c r="T75" s="19"/>
      <c r="U75" s="19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</row>
    <row r="76" spans="1:232">
      <c r="A76" s="2"/>
      <c r="B76" s="1"/>
      <c r="C76" s="1"/>
      <c r="D76" s="1"/>
      <c r="E76" s="1"/>
      <c r="F76" s="1"/>
      <c r="G76" s="1"/>
      <c r="H76" s="1"/>
      <c r="I76" s="1"/>
      <c r="J76" s="1">
        <f t="shared" si="32"/>
        <v>0</v>
      </c>
      <c r="K76" s="1">
        <f t="shared" si="33"/>
        <v>0</v>
      </c>
      <c r="L76" s="1">
        <f t="shared" si="34"/>
        <v>0</v>
      </c>
      <c r="M76" s="1">
        <f t="shared" si="35"/>
        <v>0</v>
      </c>
      <c r="N76" s="5"/>
      <c r="O76" s="1"/>
      <c r="P76" s="33">
        <f t="shared" si="30"/>
        <v>0</v>
      </c>
      <c r="Q76" s="33">
        <f t="shared" si="31"/>
        <v>0</v>
      </c>
      <c r="R76" s="24"/>
      <c r="S76" s="19"/>
      <c r="T76" s="19"/>
      <c r="U76" s="19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</row>
    <row r="77" spans="1:232">
      <c r="A77" s="2"/>
      <c r="B77" s="1"/>
      <c r="C77" s="1"/>
      <c r="D77" s="1"/>
      <c r="E77" s="1"/>
      <c r="F77" s="1"/>
      <c r="G77" s="1"/>
      <c r="H77" s="1"/>
      <c r="I77" s="1"/>
      <c r="J77" s="1">
        <f t="shared" si="32"/>
        <v>0</v>
      </c>
      <c r="K77" s="1">
        <f t="shared" si="33"/>
        <v>0</v>
      </c>
      <c r="L77" s="1">
        <f t="shared" si="34"/>
        <v>0</v>
      </c>
      <c r="M77" s="1">
        <f t="shared" si="35"/>
        <v>0</v>
      </c>
      <c r="N77" s="5"/>
      <c r="O77" s="1"/>
      <c r="P77" s="33">
        <f t="shared" si="30"/>
        <v>0</v>
      </c>
      <c r="Q77" s="33">
        <f t="shared" si="31"/>
        <v>0</v>
      </c>
      <c r="R77" s="24"/>
      <c r="S77" s="19"/>
      <c r="T77" s="19"/>
      <c r="U77" s="19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</row>
    <row r="78" spans="1:232">
      <c r="A78" s="2"/>
      <c r="B78" s="1"/>
      <c r="C78" s="1"/>
      <c r="D78" s="1"/>
      <c r="E78" s="1"/>
      <c r="F78" s="1"/>
      <c r="G78" s="1"/>
      <c r="H78" s="1"/>
      <c r="I78" s="1"/>
      <c r="J78" s="1">
        <f t="shared" si="32"/>
        <v>0</v>
      </c>
      <c r="K78" s="1">
        <f t="shared" si="33"/>
        <v>0</v>
      </c>
      <c r="L78" s="1">
        <f t="shared" si="34"/>
        <v>0</v>
      </c>
      <c r="M78" s="1">
        <f t="shared" si="35"/>
        <v>0</v>
      </c>
      <c r="N78" s="5"/>
      <c r="O78" s="1"/>
      <c r="P78" s="33">
        <f t="shared" si="30"/>
        <v>0</v>
      </c>
      <c r="Q78" s="33">
        <f t="shared" si="31"/>
        <v>0</v>
      </c>
      <c r="R78" s="24"/>
      <c r="S78" s="19"/>
      <c r="T78" s="19"/>
      <c r="U78" s="19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</row>
    <row r="79" spans="1:232">
      <c r="A79" s="2"/>
      <c r="B79" s="1"/>
      <c r="C79" s="1"/>
      <c r="D79" s="1"/>
      <c r="E79" s="1"/>
      <c r="F79" s="1"/>
      <c r="G79" s="1"/>
      <c r="H79" s="1"/>
      <c r="I79" s="1"/>
      <c r="J79" s="1">
        <f t="shared" si="32"/>
        <v>0</v>
      </c>
      <c r="K79" s="1">
        <f t="shared" si="33"/>
        <v>0</v>
      </c>
      <c r="L79" s="1">
        <f t="shared" si="34"/>
        <v>0</v>
      </c>
      <c r="M79" s="1">
        <f t="shared" si="35"/>
        <v>0</v>
      </c>
      <c r="N79" s="5"/>
      <c r="O79" s="1"/>
      <c r="P79" s="33">
        <f t="shared" si="30"/>
        <v>0</v>
      </c>
      <c r="Q79" s="33">
        <f t="shared" si="31"/>
        <v>0</v>
      </c>
      <c r="R79" s="24"/>
      <c r="S79" s="19"/>
      <c r="T79" s="19"/>
      <c r="U79" s="19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</row>
    <row r="80" spans="1:232">
      <c r="A80" s="1"/>
      <c r="B80" s="1"/>
      <c r="C80" s="1"/>
      <c r="D80" s="1"/>
      <c r="E80" s="1"/>
      <c r="F80" s="1"/>
      <c r="G80" s="1"/>
      <c r="H80" s="1"/>
      <c r="I80" s="1"/>
      <c r="J80" s="1">
        <f t="shared" si="32"/>
        <v>0</v>
      </c>
      <c r="K80" s="1">
        <f t="shared" si="33"/>
        <v>0</v>
      </c>
      <c r="L80" s="1">
        <f t="shared" si="34"/>
        <v>0</v>
      </c>
      <c r="M80" s="1">
        <f t="shared" si="35"/>
        <v>0</v>
      </c>
      <c r="N80" s="5"/>
      <c r="O80" s="1"/>
      <c r="P80" s="33">
        <f t="shared" si="30"/>
        <v>0</v>
      </c>
      <c r="Q80" s="33">
        <f t="shared" si="31"/>
        <v>0</v>
      </c>
      <c r="R80" s="24"/>
      <c r="S80" s="19"/>
      <c r="T80" s="19"/>
      <c r="U80" s="19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</row>
    <row r="81" spans="1:232">
      <c r="A81" s="1"/>
      <c r="B81" s="1"/>
      <c r="C81" s="1"/>
      <c r="D81" s="1"/>
      <c r="E81" s="1"/>
      <c r="F81" s="1"/>
      <c r="G81" s="1"/>
      <c r="H81" s="1"/>
      <c r="I81" s="1"/>
      <c r="J81" s="1">
        <f t="shared" si="32"/>
        <v>0</v>
      </c>
      <c r="K81" s="1">
        <f t="shared" si="33"/>
        <v>0</v>
      </c>
      <c r="L81" s="1">
        <f t="shared" si="34"/>
        <v>0</v>
      </c>
      <c r="M81" s="1">
        <f t="shared" si="35"/>
        <v>0</v>
      </c>
      <c r="N81" s="5"/>
      <c r="O81" s="1"/>
      <c r="P81" s="33">
        <f t="shared" si="30"/>
        <v>0</v>
      </c>
      <c r="Q81" s="33">
        <f t="shared" si="31"/>
        <v>0</v>
      </c>
      <c r="R81" s="24"/>
      <c r="S81" s="19"/>
      <c r="T81" s="19"/>
      <c r="U81" s="19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</row>
    <row r="82" spans="1:232" s="11" customFormat="1">
      <c r="A82" s="14"/>
      <c r="B82" s="12"/>
      <c r="C82" s="12"/>
      <c r="D82" s="10"/>
      <c r="E82" s="10"/>
      <c r="F82" s="10"/>
      <c r="G82" s="10"/>
      <c r="H82" s="10"/>
      <c r="I82" s="10"/>
      <c r="J82" s="10">
        <f>C82*D82</f>
        <v>0</v>
      </c>
      <c r="K82" s="10">
        <f>E82*F82</f>
        <v>0</v>
      </c>
      <c r="L82" s="10">
        <f t="shared" si="34"/>
        <v>0</v>
      </c>
      <c r="M82" s="10">
        <f>C82*30+E82/10</f>
        <v>0</v>
      </c>
      <c r="N82" s="12"/>
      <c r="O82" s="10"/>
      <c r="P82" s="33"/>
      <c r="Q82" s="33"/>
      <c r="R82" s="24"/>
      <c r="S82" s="19"/>
      <c r="T82" s="19"/>
      <c r="U82" s="19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</row>
    <row r="83" spans="1:232" s="11" customFormat="1">
      <c r="A83" s="10"/>
      <c r="B83" s="10"/>
      <c r="C83" s="10"/>
      <c r="D83" s="10"/>
      <c r="E83" s="10"/>
      <c r="F83" s="10"/>
      <c r="G83" s="10"/>
      <c r="H83" s="10"/>
      <c r="I83" s="10"/>
      <c r="J83" s="10">
        <f t="shared" si="32"/>
        <v>0</v>
      </c>
      <c r="K83" s="10">
        <f t="shared" si="33"/>
        <v>0</v>
      </c>
      <c r="L83" s="10">
        <f t="shared" si="34"/>
        <v>0</v>
      </c>
      <c r="M83" s="10">
        <f t="shared" si="35"/>
        <v>0</v>
      </c>
      <c r="N83" s="12"/>
      <c r="O83" s="10"/>
      <c r="P83" s="33">
        <f>C83*10+C83*5+C83*30+C83*100+C83*100*0.5+E83*0.5</f>
        <v>0</v>
      </c>
      <c r="Q83" s="33">
        <f>L83-P83</f>
        <v>0</v>
      </c>
      <c r="R83" s="24"/>
      <c r="S83" s="19"/>
      <c r="T83" s="19"/>
      <c r="U83" s="19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</row>
    <row r="84" spans="1:232" s="7" customFormat="1">
      <c r="A84" s="6" t="s">
        <v>15</v>
      </c>
      <c r="B84" s="6" t="s">
        <v>12</v>
      </c>
      <c r="C84" s="6">
        <f>SUM(C73:C83)</f>
        <v>0</v>
      </c>
      <c r="D84" s="6" t="s">
        <v>13</v>
      </c>
      <c r="E84" s="6">
        <f>SUM(E73:E83)</f>
        <v>0</v>
      </c>
      <c r="F84" s="6" t="s">
        <v>14</v>
      </c>
      <c r="G84" s="6">
        <f>SUM(G73:G83)</f>
        <v>0</v>
      </c>
      <c r="H84" s="6"/>
      <c r="I84" s="6">
        <f>SUM(I73:I83)</f>
        <v>0</v>
      </c>
      <c r="J84" s="6">
        <f>SUM(J73:J83)</f>
        <v>0</v>
      </c>
      <c r="K84" s="6">
        <f>SUM(K73:K83)</f>
        <v>0</v>
      </c>
      <c r="L84" s="6">
        <f>SUM(L73:L83)</f>
        <v>0</v>
      </c>
      <c r="M84" s="6">
        <f>SUM(M73:M83)</f>
        <v>0</v>
      </c>
      <c r="N84" s="6" t="s">
        <v>12</v>
      </c>
      <c r="O84" s="6"/>
      <c r="P84" s="19"/>
      <c r="Q84" s="19"/>
      <c r="R84" s="9">
        <f>((C73+C74+C75+C76+C77)*100+C82*200+E73+E74+E75+E76+E77+E78+E82)/2000</f>
        <v>0</v>
      </c>
      <c r="S84" s="19"/>
      <c r="T84" s="19"/>
      <c r="U84" s="19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</row>
    <row r="85" spans="1:232" s="15" customFormat="1" ht="15.75" thickBot="1">
      <c r="A85" s="41">
        <f>A71+1</f>
        <v>41672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3"/>
      <c r="R85" s="23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</row>
    <row r="86" spans="1:232" ht="15.75" thickBot="1">
      <c r="A86" s="4" t="s">
        <v>0</v>
      </c>
      <c r="B86" s="4" t="s">
        <v>1</v>
      </c>
      <c r="C86" s="4" t="s">
        <v>2</v>
      </c>
      <c r="D86" s="4" t="s">
        <v>3</v>
      </c>
      <c r="E86" s="4" t="s">
        <v>4</v>
      </c>
      <c r="F86" s="4" t="s">
        <v>3</v>
      </c>
      <c r="G86" s="4" t="s">
        <v>5</v>
      </c>
      <c r="H86" s="39" t="s">
        <v>11</v>
      </c>
      <c r="I86" s="40"/>
      <c r="J86" s="4" t="s">
        <v>6</v>
      </c>
      <c r="K86" s="4" t="s">
        <v>7</v>
      </c>
      <c r="L86" s="4" t="s">
        <v>8</v>
      </c>
      <c r="M86" s="4" t="s">
        <v>9</v>
      </c>
      <c r="N86" s="4" t="s">
        <v>10</v>
      </c>
      <c r="O86" s="4"/>
      <c r="P86" s="19"/>
      <c r="Q86" s="19"/>
      <c r="R86" s="24"/>
      <c r="S86" s="19"/>
      <c r="T86" s="19"/>
      <c r="U86" s="19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</row>
    <row r="87" spans="1:232">
      <c r="A87" s="3"/>
      <c r="B87" s="5"/>
      <c r="C87" s="5"/>
      <c r="D87" s="5"/>
      <c r="E87" s="5"/>
      <c r="F87" s="5"/>
      <c r="G87" s="5"/>
      <c r="H87" s="5"/>
      <c r="I87" s="5"/>
      <c r="J87" s="5">
        <f>C87*D87</f>
        <v>0</v>
      </c>
      <c r="K87" s="5">
        <f>E87*F87</f>
        <v>0</v>
      </c>
      <c r="L87" s="5">
        <f>I87+J87+K87-G87</f>
        <v>0</v>
      </c>
      <c r="M87" s="5">
        <f>C87*30+E87/10</f>
        <v>0</v>
      </c>
      <c r="N87" s="5"/>
      <c r="O87" s="5"/>
      <c r="P87" s="33">
        <f t="shared" ref="P87:P97" si="36">C87*10+C87*5+C87*30+C87*100+C87*100*0.5+E87*0.5</f>
        <v>0</v>
      </c>
      <c r="Q87" s="33">
        <f t="shared" ref="Q87:Q97" si="37">L87-P87</f>
        <v>0</v>
      </c>
      <c r="R87" s="24"/>
      <c r="S87" s="19"/>
      <c r="T87" s="19"/>
      <c r="U87" s="19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</row>
    <row r="88" spans="1:232">
      <c r="A88" s="2"/>
      <c r="B88" s="1"/>
      <c r="C88" s="1"/>
      <c r="D88" s="1"/>
      <c r="E88" s="1"/>
      <c r="F88" s="1"/>
      <c r="G88" s="1"/>
      <c r="H88" s="1"/>
      <c r="I88" s="1"/>
      <c r="J88" s="1">
        <f t="shared" ref="J88:J97" si="38">C88*D88</f>
        <v>0</v>
      </c>
      <c r="K88" s="1">
        <f t="shared" ref="K88:K97" si="39">E88*F88</f>
        <v>0</v>
      </c>
      <c r="L88" s="1">
        <f t="shared" ref="L88:L97" si="40">I88+J88+K88-G88</f>
        <v>0</v>
      </c>
      <c r="M88" s="1">
        <f t="shared" ref="M88:M97" si="41">C88*30+E88/10</f>
        <v>0</v>
      </c>
      <c r="N88" s="5"/>
      <c r="O88" s="1"/>
      <c r="P88" s="33">
        <f t="shared" si="36"/>
        <v>0</v>
      </c>
      <c r="Q88" s="33">
        <f t="shared" si="37"/>
        <v>0</v>
      </c>
      <c r="R88" s="24"/>
      <c r="S88" s="19"/>
      <c r="T88" s="19"/>
      <c r="U88" s="19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</row>
    <row r="89" spans="1:232">
      <c r="A89" s="2"/>
      <c r="B89" s="1"/>
      <c r="C89" s="1"/>
      <c r="D89" s="1"/>
      <c r="E89" s="1"/>
      <c r="F89" s="1"/>
      <c r="G89" s="1"/>
      <c r="H89" s="1"/>
      <c r="I89" s="1"/>
      <c r="J89" s="1">
        <f t="shared" si="38"/>
        <v>0</v>
      </c>
      <c r="K89" s="1">
        <f t="shared" si="39"/>
        <v>0</v>
      </c>
      <c r="L89" s="1">
        <f t="shared" si="40"/>
        <v>0</v>
      </c>
      <c r="M89" s="1">
        <f t="shared" si="41"/>
        <v>0</v>
      </c>
      <c r="N89" s="5"/>
      <c r="O89" s="1"/>
      <c r="P89" s="33">
        <f t="shared" si="36"/>
        <v>0</v>
      </c>
      <c r="Q89" s="33">
        <f t="shared" si="37"/>
        <v>0</v>
      </c>
      <c r="R89" s="24"/>
      <c r="S89" s="19"/>
      <c r="T89" s="19"/>
      <c r="U89" s="19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</row>
    <row r="90" spans="1:232">
      <c r="A90" s="2"/>
      <c r="B90" s="1"/>
      <c r="C90" s="1"/>
      <c r="D90" s="1"/>
      <c r="E90" s="1"/>
      <c r="F90" s="1"/>
      <c r="G90" s="1"/>
      <c r="H90" s="1"/>
      <c r="I90" s="1"/>
      <c r="J90" s="1">
        <f t="shared" si="38"/>
        <v>0</v>
      </c>
      <c r="K90" s="1">
        <f t="shared" si="39"/>
        <v>0</v>
      </c>
      <c r="L90" s="1">
        <f t="shared" si="40"/>
        <v>0</v>
      </c>
      <c r="M90" s="1">
        <f t="shared" si="41"/>
        <v>0</v>
      </c>
      <c r="N90" s="5"/>
      <c r="O90" s="1"/>
      <c r="P90" s="33">
        <f t="shared" si="36"/>
        <v>0</v>
      </c>
      <c r="Q90" s="33">
        <f t="shared" si="37"/>
        <v>0</v>
      </c>
      <c r="R90" s="24"/>
      <c r="S90" s="19"/>
      <c r="T90" s="19"/>
      <c r="U90" s="19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</row>
    <row r="91" spans="1:232" s="36" customFormat="1">
      <c r="A91" s="35"/>
      <c r="B91" s="34"/>
      <c r="C91" s="34"/>
      <c r="D91" s="34"/>
      <c r="E91" s="34"/>
      <c r="F91" s="34"/>
      <c r="G91" s="34"/>
      <c r="H91" s="34"/>
      <c r="I91" s="34"/>
      <c r="J91" s="34">
        <f t="shared" si="38"/>
        <v>0</v>
      </c>
      <c r="K91" s="34">
        <f t="shared" si="39"/>
        <v>0</v>
      </c>
      <c r="L91" s="34">
        <f t="shared" si="40"/>
        <v>0</v>
      </c>
      <c r="M91" s="34">
        <f t="shared" si="41"/>
        <v>0</v>
      </c>
      <c r="N91" s="5"/>
      <c r="O91" s="34"/>
      <c r="P91" s="34">
        <f t="shared" si="36"/>
        <v>0</v>
      </c>
      <c r="Q91" s="34">
        <f t="shared" si="37"/>
        <v>0</v>
      </c>
      <c r="R91" s="34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</row>
    <row r="92" spans="1:232" s="36" customFormat="1">
      <c r="A92" s="35"/>
      <c r="B92" s="34"/>
      <c r="C92" s="34"/>
      <c r="D92" s="34"/>
      <c r="E92" s="34"/>
      <c r="F92" s="34"/>
      <c r="G92" s="34"/>
      <c r="H92" s="34"/>
      <c r="I92" s="34"/>
      <c r="J92" s="34">
        <f t="shared" si="38"/>
        <v>0</v>
      </c>
      <c r="K92" s="34">
        <f t="shared" si="39"/>
        <v>0</v>
      </c>
      <c r="L92" s="34">
        <f t="shared" si="40"/>
        <v>0</v>
      </c>
      <c r="M92" s="34">
        <f t="shared" si="41"/>
        <v>0</v>
      </c>
      <c r="N92" s="5"/>
      <c r="O92" s="34"/>
      <c r="P92" s="34">
        <f t="shared" si="36"/>
        <v>0</v>
      </c>
      <c r="Q92" s="34">
        <f t="shared" si="37"/>
        <v>0</v>
      </c>
      <c r="R92" s="34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</row>
    <row r="93" spans="1:232">
      <c r="A93" s="2"/>
      <c r="B93" s="1"/>
      <c r="C93" s="1"/>
      <c r="D93" s="1"/>
      <c r="E93" s="1"/>
      <c r="F93" s="1"/>
      <c r="G93" s="1"/>
      <c r="H93" s="1"/>
      <c r="I93" s="1"/>
      <c r="J93" s="1">
        <f t="shared" si="38"/>
        <v>0</v>
      </c>
      <c r="K93" s="1">
        <f t="shared" si="39"/>
        <v>0</v>
      </c>
      <c r="L93" s="1">
        <f t="shared" si="40"/>
        <v>0</v>
      </c>
      <c r="M93" s="1">
        <f>C93*30+E93/10</f>
        <v>0</v>
      </c>
      <c r="N93" s="5"/>
      <c r="O93" s="1"/>
      <c r="P93" s="33">
        <f t="shared" si="36"/>
        <v>0</v>
      </c>
      <c r="Q93" s="33">
        <f t="shared" si="37"/>
        <v>0</v>
      </c>
      <c r="R93" s="24"/>
      <c r="S93" s="19"/>
      <c r="T93" s="19"/>
      <c r="U93" s="19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</row>
    <row r="94" spans="1:232">
      <c r="A94" s="2"/>
      <c r="B94" s="1"/>
      <c r="C94" s="1"/>
      <c r="D94" s="1"/>
      <c r="E94" s="1"/>
      <c r="F94" s="1"/>
      <c r="G94" s="1"/>
      <c r="H94" s="1"/>
      <c r="I94" s="1"/>
      <c r="J94" s="1">
        <f t="shared" si="38"/>
        <v>0</v>
      </c>
      <c r="K94" s="1">
        <f t="shared" si="39"/>
        <v>0</v>
      </c>
      <c r="L94" s="1">
        <f t="shared" si="40"/>
        <v>0</v>
      </c>
      <c r="M94" s="1">
        <f t="shared" si="41"/>
        <v>0</v>
      </c>
      <c r="N94" s="5"/>
      <c r="O94" s="1"/>
      <c r="P94" s="33">
        <f t="shared" si="36"/>
        <v>0</v>
      </c>
      <c r="Q94" s="33">
        <f t="shared" si="37"/>
        <v>0</v>
      </c>
      <c r="R94" s="24"/>
      <c r="S94" s="19"/>
      <c r="T94" s="19"/>
      <c r="U94" s="19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</row>
    <row r="95" spans="1:232">
      <c r="A95" s="1"/>
      <c r="B95" s="1"/>
      <c r="C95" s="1"/>
      <c r="D95" s="1"/>
      <c r="E95" s="1"/>
      <c r="F95" s="1"/>
      <c r="G95" s="1"/>
      <c r="H95" s="1"/>
      <c r="I95" s="1"/>
      <c r="J95" s="1">
        <f t="shared" si="38"/>
        <v>0</v>
      </c>
      <c r="K95" s="1">
        <f t="shared" si="39"/>
        <v>0</v>
      </c>
      <c r="L95" s="1">
        <f t="shared" si="40"/>
        <v>0</v>
      </c>
      <c r="M95" s="1">
        <f t="shared" si="41"/>
        <v>0</v>
      </c>
      <c r="N95" s="5"/>
      <c r="O95" s="1"/>
      <c r="P95" s="33">
        <f t="shared" si="36"/>
        <v>0</v>
      </c>
      <c r="Q95" s="33">
        <f t="shared" si="37"/>
        <v>0</v>
      </c>
      <c r="R95" s="24"/>
      <c r="S95" s="19"/>
      <c r="T95" s="19"/>
      <c r="U95" s="19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</row>
    <row r="96" spans="1:232" s="11" customFormat="1">
      <c r="A96" s="10"/>
      <c r="B96" s="10"/>
      <c r="C96" s="10"/>
      <c r="D96" s="10"/>
      <c r="E96" s="10"/>
      <c r="F96" s="10"/>
      <c r="G96" s="10"/>
      <c r="H96" s="10"/>
      <c r="I96" s="10"/>
      <c r="J96" s="10">
        <f t="shared" si="38"/>
        <v>0</v>
      </c>
      <c r="K96" s="10">
        <f t="shared" si="39"/>
        <v>0</v>
      </c>
      <c r="L96" s="10">
        <f t="shared" si="40"/>
        <v>0</v>
      </c>
      <c r="M96" s="10">
        <f t="shared" si="41"/>
        <v>0</v>
      </c>
      <c r="N96" s="12"/>
      <c r="O96" s="10"/>
      <c r="P96" s="33">
        <f t="shared" si="36"/>
        <v>0</v>
      </c>
      <c r="Q96" s="33">
        <f t="shared" si="37"/>
        <v>0</v>
      </c>
      <c r="R96" s="24"/>
      <c r="S96" s="19"/>
      <c r="T96" s="19"/>
      <c r="U96" s="19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</row>
    <row r="97" spans="1:232" s="11" customFormat="1">
      <c r="A97" s="10"/>
      <c r="B97" s="10"/>
      <c r="C97" s="10"/>
      <c r="D97" s="10"/>
      <c r="E97" s="10"/>
      <c r="F97" s="10"/>
      <c r="G97" s="10"/>
      <c r="H97" s="10"/>
      <c r="I97" s="10"/>
      <c r="J97" s="10">
        <f t="shared" si="38"/>
        <v>0</v>
      </c>
      <c r="K97" s="10">
        <f t="shared" si="39"/>
        <v>0</v>
      </c>
      <c r="L97" s="10">
        <f t="shared" si="40"/>
        <v>0</v>
      </c>
      <c r="M97" s="10">
        <f t="shared" si="41"/>
        <v>0</v>
      </c>
      <c r="N97" s="12"/>
      <c r="O97" s="10"/>
      <c r="P97" s="33">
        <f t="shared" si="36"/>
        <v>0</v>
      </c>
      <c r="Q97" s="33">
        <f t="shared" si="37"/>
        <v>0</v>
      </c>
      <c r="R97" s="24"/>
      <c r="S97" s="19"/>
      <c r="T97" s="19"/>
      <c r="U97" s="19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</row>
    <row r="98" spans="1:232" s="7" customFormat="1">
      <c r="A98" s="6" t="s">
        <v>15</v>
      </c>
      <c r="B98" s="6" t="s">
        <v>12</v>
      </c>
      <c r="C98" s="6">
        <f>SUM(C87:C97)</f>
        <v>0</v>
      </c>
      <c r="D98" s="6" t="s">
        <v>13</v>
      </c>
      <c r="E98" s="6">
        <f>SUM(E87:E97)</f>
        <v>0</v>
      </c>
      <c r="F98" s="6" t="s">
        <v>14</v>
      </c>
      <c r="G98" s="6">
        <f>SUM(G87:G97)</f>
        <v>0</v>
      </c>
      <c r="H98" s="6"/>
      <c r="I98" s="6">
        <f>SUM(I87:I97)</f>
        <v>0</v>
      </c>
      <c r="J98" s="6">
        <f>SUM(J87:J97)</f>
        <v>0</v>
      </c>
      <c r="K98" s="6">
        <f>SUM(K87:K97)</f>
        <v>0</v>
      </c>
      <c r="L98" s="6">
        <f>SUM(L87:L97)</f>
        <v>0</v>
      </c>
      <c r="M98" s="6">
        <f>SUM(M87:M97)</f>
        <v>0</v>
      </c>
      <c r="N98" s="6" t="s">
        <v>12</v>
      </c>
      <c r="O98" s="6"/>
      <c r="P98" s="19"/>
      <c r="Q98" s="19"/>
      <c r="R98" s="9">
        <f>(E87+E88+E89+E91+E90+E92+E93+E94+E95+E96+E97)/2000+(C87+C88+C90+C89+C91+C92+C93+C94+C95)*100/2000+C96*200/2000</f>
        <v>0</v>
      </c>
      <c r="S98" s="19"/>
      <c r="T98" s="19"/>
      <c r="U98" s="19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</row>
    <row r="99" spans="1:232">
      <c r="P99" s="19"/>
      <c r="Q99" s="19"/>
      <c r="R99" s="24"/>
      <c r="S99" s="19"/>
      <c r="T99" s="19"/>
      <c r="U99" s="19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</row>
    <row r="100" spans="1:232" s="17" customFormat="1" ht="15.75" thickBot="1">
      <c r="A100" s="44" t="s">
        <v>16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R100" s="26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</row>
    <row r="101" spans="1:232" s="8" customFormat="1" ht="15.75" thickBot="1">
      <c r="A101" s="4" t="s">
        <v>0</v>
      </c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3</v>
      </c>
      <c r="G101" s="4" t="s">
        <v>5</v>
      </c>
      <c r="H101" s="39" t="s">
        <v>11</v>
      </c>
      <c r="I101" s="40"/>
      <c r="J101" s="4" t="s">
        <v>6</v>
      </c>
      <c r="K101" s="4" t="s">
        <v>7</v>
      </c>
      <c r="L101" s="4" t="s">
        <v>8</v>
      </c>
      <c r="M101" s="4" t="s">
        <v>9</v>
      </c>
      <c r="N101" s="4" t="s">
        <v>10</v>
      </c>
      <c r="O101" s="4"/>
      <c r="R101" s="27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  <c r="HW101" s="31"/>
      <c r="HX101" s="31"/>
    </row>
    <row r="102" spans="1:232">
      <c r="A102" s="1"/>
      <c r="B102" s="1"/>
      <c r="C102" s="1">
        <f>C14+C28+C42+C56+C70+C84+C98</f>
        <v>97</v>
      </c>
      <c r="D102" s="1"/>
      <c r="E102" s="1">
        <f>E14+E28+E42+E56+E70+E84+E98</f>
        <v>19500</v>
      </c>
      <c r="F102" s="1"/>
      <c r="G102" s="1">
        <f>G14+G28+G42+G56+G70+G84+G98</f>
        <v>0</v>
      </c>
      <c r="H102" s="1"/>
      <c r="I102" s="1">
        <f>I14+I28+I42+I56+I70+I84+I98</f>
        <v>0</v>
      </c>
      <c r="J102" s="1">
        <f>J14+J28+J42+J56+J70+J84+J98</f>
        <v>48500</v>
      </c>
      <c r="K102" s="1">
        <f>K14+K28+K42+K56+K70+K84+K98</f>
        <v>29250</v>
      </c>
      <c r="L102" s="1">
        <f>L14+L28+L42+L56+L70+L84+L98</f>
        <v>77750</v>
      </c>
      <c r="M102" s="1">
        <f>M14+M28+M42+M56+M70+M84+M98</f>
        <v>4860</v>
      </c>
      <c r="N102" s="1"/>
      <c r="O102" s="1"/>
      <c r="P102" s="19">
        <f>SUM(P3:P101)</f>
        <v>28665</v>
      </c>
      <c r="Q102" s="19">
        <f>SUM(Q3:Q101)</f>
        <v>49085</v>
      </c>
      <c r="R102" s="32">
        <f>R14+R28+R42+R56+R70+R84+R98</f>
        <v>14.6</v>
      </c>
      <c r="S102" s="19"/>
      <c r="T102" s="19"/>
      <c r="U102" s="19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</row>
    <row r="103" spans="1:232"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</row>
    <row r="104" spans="1:232">
      <c r="B104" s="24" t="s">
        <v>18</v>
      </c>
      <c r="C104" s="48">
        <f>SUMIF($N$2:$N$102,$B104,$M$2:$M$102)</f>
        <v>0</v>
      </c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spans="1:232">
      <c r="B105" s="24" t="s">
        <v>20</v>
      </c>
      <c r="C105" s="48">
        <f t="shared" ref="C105:C117" si="42">SUMIF($N$2:$N$102,$B105,$M$2:$M$102)</f>
        <v>0</v>
      </c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spans="1:232">
      <c r="B106" s="24" t="s">
        <v>21</v>
      </c>
      <c r="C106" s="48">
        <f t="shared" si="42"/>
        <v>1310</v>
      </c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</row>
    <row r="107" spans="1:232">
      <c r="B107" s="24" t="s">
        <v>22</v>
      </c>
      <c r="C107" s="48">
        <f t="shared" si="42"/>
        <v>0</v>
      </c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</row>
    <row r="108" spans="1:232">
      <c r="B108" s="24" t="s">
        <v>19</v>
      </c>
      <c r="C108" s="48">
        <f t="shared" si="42"/>
        <v>0</v>
      </c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</row>
    <row r="109" spans="1:232">
      <c r="B109" s="24" t="s">
        <v>23</v>
      </c>
      <c r="C109" s="48">
        <f t="shared" si="42"/>
        <v>280</v>
      </c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</row>
    <row r="110" spans="1:232">
      <c r="B110" s="24" t="s">
        <v>24</v>
      </c>
      <c r="C110" s="48">
        <f t="shared" si="42"/>
        <v>2270</v>
      </c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spans="1:232">
      <c r="B111" s="24" t="s">
        <v>25</v>
      </c>
      <c r="C111" s="48">
        <f t="shared" si="42"/>
        <v>1000</v>
      </c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spans="1:232">
      <c r="B112" s="24" t="s">
        <v>26</v>
      </c>
      <c r="C112" s="48">
        <f t="shared" si="42"/>
        <v>0</v>
      </c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spans="2:39">
      <c r="B113" s="24" t="s">
        <v>27</v>
      </c>
      <c r="C113" s="48">
        <f t="shared" si="42"/>
        <v>0</v>
      </c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</row>
    <row r="114" spans="2:39">
      <c r="B114" s="24" t="s">
        <v>28</v>
      </c>
      <c r="C114" s="48">
        <f t="shared" si="42"/>
        <v>0</v>
      </c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spans="2:39">
      <c r="B115" s="24" t="s">
        <v>25</v>
      </c>
      <c r="C115" s="48">
        <f t="shared" si="42"/>
        <v>1000</v>
      </c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spans="2:39">
      <c r="B116" s="24" t="s">
        <v>29</v>
      </c>
      <c r="C116" s="48">
        <f t="shared" si="42"/>
        <v>0</v>
      </c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spans="2:39">
      <c r="B117" s="24" t="s">
        <v>27</v>
      </c>
      <c r="C117" s="48">
        <f t="shared" si="42"/>
        <v>0</v>
      </c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</row>
    <row r="118" spans="2:39">
      <c r="B118" s="28"/>
      <c r="C118" s="3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spans="2:39"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spans="2:39"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</row>
    <row r="121" spans="2:39"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</row>
    <row r="122" spans="2:39"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spans="2:39"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spans="2:39"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spans="2:39"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</row>
    <row r="126" spans="2:39"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spans="2:39"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spans="2:39"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spans="22:39"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spans="22:39"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</row>
    <row r="131" spans="22:39"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spans="22:39"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spans="22:39"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</row>
    <row r="134" spans="22:39"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</row>
    <row r="135" spans="22:39"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</row>
    <row r="136" spans="22:39"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</row>
    <row r="137" spans="22:39"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</row>
    <row r="138" spans="22:39"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</row>
    <row r="139" spans="22:39"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</row>
    <row r="140" spans="22:39"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</row>
    <row r="141" spans="22:39"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</row>
    <row r="142" spans="22:39"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</row>
    <row r="143" spans="22:39"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</row>
    <row r="144" spans="22:39"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</row>
    <row r="145" spans="22:39"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</row>
    <row r="146" spans="22:39"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</row>
    <row r="147" spans="22:39"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</row>
    <row r="148" spans="22:39"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</row>
    <row r="149" spans="22:39"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</row>
    <row r="150" spans="22:39"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</row>
  </sheetData>
  <customSheetViews>
    <customSheetView guid="{BF77715A-366C-4B62-89E8-E6D0EC44E1B7}" scale="85" hiddenColumns="1" topLeftCell="A73">
      <selection activeCell="P73" sqref="P1:Q1048576"/>
      <pageMargins left="0.7" right="0.7" top="0.75" bottom="0.75" header="0.3" footer="0.3"/>
      <pageSetup paperSize="9" orientation="portrait" r:id="rId1"/>
    </customSheetView>
  </customSheetViews>
  <mergeCells count="16">
    <mergeCell ref="A1:O1"/>
    <mergeCell ref="H2:I2"/>
    <mergeCell ref="A15:O15"/>
    <mergeCell ref="H16:I16"/>
    <mergeCell ref="A29:O29"/>
    <mergeCell ref="H30:I30"/>
    <mergeCell ref="A43:O43"/>
    <mergeCell ref="H44:I44"/>
    <mergeCell ref="A57:O57"/>
    <mergeCell ref="A100:O100"/>
    <mergeCell ref="H101:I101"/>
    <mergeCell ref="H58:I58"/>
    <mergeCell ref="A71:O71"/>
    <mergeCell ref="H72:I72"/>
    <mergeCell ref="A85:O85"/>
    <mergeCell ref="H86:I86"/>
  </mergeCells>
  <dataValidations count="2">
    <dataValidation type="list" allowBlank="1" showInputMessage="1" showErrorMessage="1" sqref="N87:N97 N17:N27 N31:N41 N45:N55 N59:N69 N73:N83 N4:N13">
      <formula1>$B$104:$B$117</formula1>
    </dataValidation>
    <dataValidation type="list" allowBlank="1" showInputMessage="1" showErrorMessage="1" errorTitle="работай со списком!!!" sqref="N3">
      <formula1>$B$104:$B$117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_27.09.2013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Азат</dc:creator>
  <cp:lastModifiedBy>rakitin</cp:lastModifiedBy>
  <dcterms:created xsi:type="dcterms:W3CDTF">2013-09-26T11:28:05Z</dcterms:created>
  <dcterms:modified xsi:type="dcterms:W3CDTF">2014-03-04T12:08:50Z</dcterms:modified>
</cp:coreProperties>
</file>