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6835" windowHeight="13290"/>
  </bookViews>
  <sheets>
    <sheet name="РАСЧЁТ РОЗНИЦА" sheetId="1" r:id="rId1"/>
    <sheet name="Лист2" sheetId="2" r:id="rId2"/>
  </sheets>
  <externalReferences>
    <externalReference r:id="rId3"/>
    <externalReference r:id="rId4"/>
  </externalReferences>
  <definedNames>
    <definedName name="_Средняя_прибыльВМТ">'[1]РАСЧЕТ КОРП'!#REF!</definedName>
    <definedName name="Бюджет">'[1]РАСЧЕТ КОРП'!#REF!</definedName>
    <definedName name="ВСЕГО">'[1]РАСЧЕТ КОРП'!#REF!</definedName>
    <definedName name="ИТОГО">'[1]РАСЧЕТ КОРП'!#REF!</definedName>
    <definedName name="К1">[2]ОПТ!#REF!</definedName>
    <definedName name="К2">[2]ОПТ!#REF!</definedName>
    <definedName name="К3">[2]ОПТ!#REF!</definedName>
    <definedName name="Прибыль">'[1]РАСЧЕТ КОРП'!#REF!</definedName>
    <definedName name="ПрибыльОтдела">'[1]РАСЧЕТ КОРП'!#REF!</definedName>
    <definedName name="Стоимость_звонка">'[1]РАСЧЕТ КОРП'!#REF!</definedName>
    <definedName name="Стомость_звонка">'[1]РАСЧЕТ КОРП'!#REF!</definedName>
  </definedNames>
  <calcPr calcId="145621"/>
</workbook>
</file>

<file path=xl/calcChain.xml><?xml version="1.0" encoding="utf-8"?>
<calcChain xmlns="http://schemas.openxmlformats.org/spreadsheetml/2006/main">
  <c r="B6" i="1" l="1"/>
  <c r="B10" i="1"/>
  <c r="B14" i="1"/>
  <c r="B18" i="1"/>
  <c r="E21" i="1"/>
  <c r="B21" i="1" s="1"/>
  <c r="C21" i="1"/>
  <c r="E20" i="1"/>
  <c r="C20" i="1"/>
  <c r="B20" i="1" s="1"/>
  <c r="E19" i="1"/>
  <c r="C19" i="1"/>
  <c r="B19" i="1" s="1"/>
  <c r="E18" i="1"/>
  <c r="C18" i="1"/>
  <c r="E17" i="1"/>
  <c r="B17" i="1" s="1"/>
  <c r="C17" i="1"/>
  <c r="E16" i="1"/>
  <c r="C16" i="1"/>
  <c r="B16" i="1" s="1"/>
  <c r="E15" i="1"/>
  <c r="C15" i="1"/>
  <c r="B15" i="1" s="1"/>
  <c r="E14" i="1"/>
  <c r="C14" i="1"/>
  <c r="E13" i="1"/>
  <c r="B13" i="1" s="1"/>
  <c r="C13" i="1"/>
  <c r="E12" i="1"/>
  <c r="C12" i="1"/>
  <c r="B12" i="1" s="1"/>
  <c r="E11" i="1"/>
  <c r="C11" i="1"/>
  <c r="B11" i="1" s="1"/>
  <c r="E10" i="1"/>
  <c r="C10" i="1"/>
  <c r="E9" i="1"/>
  <c r="B9" i="1" s="1"/>
  <c r="C9" i="1"/>
  <c r="E8" i="1"/>
  <c r="C8" i="1"/>
  <c r="B8" i="1" s="1"/>
  <c r="E7" i="1"/>
  <c r="C7" i="1"/>
  <c r="B7" i="1" s="1"/>
  <c r="E6" i="1"/>
  <c r="C6" i="1"/>
  <c r="E5" i="1"/>
  <c r="B5" i="1" s="1"/>
  <c r="C5" i="1"/>
  <c r="E4" i="1"/>
  <c r="C4" i="1"/>
  <c r="B4" i="1" s="1"/>
  <c r="E3" i="1"/>
  <c r="C3" i="1"/>
  <c r="B3" i="1" l="1"/>
</calcChain>
</file>

<file path=xl/sharedStrings.xml><?xml version="1.0" encoding="utf-8"?>
<sst xmlns="http://schemas.openxmlformats.org/spreadsheetml/2006/main" count="25" uniqueCount="20">
  <si>
    <t>Показатель №2</t>
  </si>
  <si>
    <t>показатель №1</t>
  </si>
  <si>
    <t>Итого</t>
  </si>
  <si>
    <t>результат П1</t>
  </si>
  <si>
    <t>результат П2</t>
  </si>
  <si>
    <t>Больше 200 000 - расчет по текущей мотивации</t>
  </si>
  <si>
    <t>От 150 000 до 200 000 - от доли ВМТ в зп сотрудника вычитается от 1 до 20 %</t>
  </si>
  <si>
    <t>Меньше150 000 - доля за ВМТ в зп сотрудника равна нулю</t>
  </si>
  <si>
    <t>Показатель №1</t>
  </si>
  <si>
    <t>от</t>
  </si>
  <si>
    <t>до</t>
  </si>
  <si>
    <t>П1&gt;2500000</t>
  </si>
  <si>
    <t>П1&lt; 2 000 000</t>
  </si>
  <si>
    <t>П2&gt;200000</t>
  </si>
  <si>
    <t>150000&lt;П1&lt;199999</t>
  </si>
  <si>
    <t>П1&lt; 2000000</t>
  </si>
  <si>
    <t>2000000&lt;П1&lt;2499999</t>
  </si>
  <si>
    <t>Если П1</t>
  </si>
  <si>
    <t>Если П2</t>
  </si>
  <si>
    <t>То Коэф.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</si>
</sst>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&quot;р.&quot;"/>
    <numFmt numFmtId="165" formatCode="#,##0_р_."/>
    <numFmt numFmtId="168" formatCode="[$-419]General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0"/>
      <color indexed="62"/>
      <name val="Arial Cyr"/>
      <charset val="204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0"/>
      <color rgb="FF000000"/>
      <name val="Arial Cyr"/>
      <charset val="204"/>
    </font>
    <font>
      <sz val="10"/>
      <name val="Helv"/>
    </font>
    <font>
      <sz val="16"/>
      <name val="Arial Cyr"/>
      <charset val="204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1">
    <xf numFmtId="0" fontId="0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24" fillId="37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4" fillId="3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168" fontId="26" fillId="0" borderId="0"/>
    <xf numFmtId="0" fontId="26" fillId="0" borderId="0"/>
    <xf numFmtId="4" fontId="21" fillId="51" borderId="12" applyNumberFormat="0" applyProtection="0">
      <alignment vertical="center"/>
    </xf>
    <xf numFmtId="4" fontId="27" fillId="52" borderId="12" applyNumberFormat="0" applyProtection="0">
      <alignment vertical="center"/>
    </xf>
    <xf numFmtId="4" fontId="21" fillId="52" borderId="12" applyNumberFormat="0" applyProtection="0">
      <alignment horizontal="left" vertical="center" indent="1"/>
    </xf>
    <xf numFmtId="0" fontId="28" fillId="51" borderId="13" applyNumberFormat="0" applyProtection="0">
      <alignment horizontal="left" vertical="top" indent="1"/>
    </xf>
    <xf numFmtId="4" fontId="21" fillId="53" borderId="12" applyNumberFormat="0" applyProtection="0">
      <alignment horizontal="left" vertical="center" indent="1"/>
    </xf>
    <xf numFmtId="4" fontId="21" fillId="54" borderId="12" applyNumberFormat="0" applyProtection="0">
      <alignment horizontal="right" vertical="center"/>
    </xf>
    <xf numFmtId="4" fontId="21" fillId="55" borderId="12" applyNumberFormat="0" applyProtection="0">
      <alignment horizontal="right" vertical="center"/>
    </xf>
    <xf numFmtId="4" fontId="21" fillId="56" borderId="14" applyNumberFormat="0" applyProtection="0">
      <alignment horizontal="right" vertical="center"/>
    </xf>
    <xf numFmtId="4" fontId="21" fillId="57" borderId="12" applyNumberFormat="0" applyProtection="0">
      <alignment horizontal="right" vertical="center"/>
    </xf>
    <xf numFmtId="4" fontId="21" fillId="58" borderId="12" applyNumberFormat="0" applyProtection="0">
      <alignment horizontal="right" vertical="center"/>
    </xf>
    <xf numFmtId="4" fontId="21" fillId="59" borderId="12" applyNumberFormat="0" applyProtection="0">
      <alignment horizontal="right" vertical="center"/>
    </xf>
    <xf numFmtId="4" fontId="21" fillId="60" borderId="12" applyNumberFormat="0" applyProtection="0">
      <alignment horizontal="right" vertical="center"/>
    </xf>
    <xf numFmtId="4" fontId="21" fillId="61" borderId="12" applyNumberFormat="0" applyProtection="0">
      <alignment horizontal="right" vertical="center"/>
    </xf>
    <xf numFmtId="4" fontId="21" fillId="62" borderId="12" applyNumberFormat="0" applyProtection="0">
      <alignment horizontal="right" vertical="center"/>
    </xf>
    <xf numFmtId="4" fontId="21" fillId="63" borderId="14" applyNumberFormat="0" applyProtection="0">
      <alignment horizontal="left" vertical="center" indent="1"/>
    </xf>
    <xf numFmtId="4" fontId="22" fillId="64" borderId="14" applyNumberFormat="0" applyProtection="0">
      <alignment horizontal="left" vertical="center" indent="1"/>
    </xf>
    <xf numFmtId="4" fontId="22" fillId="64" borderId="14" applyNumberFormat="0" applyProtection="0">
      <alignment horizontal="left" vertical="center" indent="1"/>
    </xf>
    <xf numFmtId="4" fontId="21" fillId="65" borderId="12" applyNumberFormat="0" applyProtection="0">
      <alignment horizontal="right" vertical="center"/>
    </xf>
    <xf numFmtId="4" fontId="21" fillId="66" borderId="14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0" fontId="21" fillId="67" borderId="12" applyNumberFormat="0" applyProtection="0">
      <alignment horizontal="left" vertical="center" indent="1"/>
    </xf>
    <xf numFmtId="0" fontId="21" fillId="64" borderId="13" applyNumberFormat="0" applyProtection="0">
      <alignment horizontal="left" vertical="top" indent="1"/>
    </xf>
    <xf numFmtId="0" fontId="21" fillId="68" borderId="12" applyNumberFormat="0" applyProtection="0">
      <alignment horizontal="left" vertical="center" indent="1"/>
    </xf>
    <xf numFmtId="0" fontId="21" fillId="65" borderId="13" applyNumberFormat="0" applyProtection="0">
      <alignment horizontal="left" vertical="top" indent="1"/>
    </xf>
    <xf numFmtId="0" fontId="21" fillId="69" borderId="12" applyNumberFormat="0" applyProtection="0">
      <alignment horizontal="left" vertical="center" indent="1"/>
    </xf>
    <xf numFmtId="0" fontId="21" fillId="69" borderId="13" applyNumberFormat="0" applyProtection="0">
      <alignment horizontal="left" vertical="top" indent="1"/>
    </xf>
    <xf numFmtId="0" fontId="21" fillId="66" borderId="12" applyNumberFormat="0" applyProtection="0">
      <alignment horizontal="left" vertical="center" indent="1"/>
    </xf>
    <xf numFmtId="0" fontId="21" fillId="66" borderId="13" applyNumberFormat="0" applyProtection="0">
      <alignment horizontal="left" vertical="top" indent="1"/>
    </xf>
    <xf numFmtId="0" fontId="21" fillId="70" borderId="15" applyNumberFormat="0">
      <protection locked="0"/>
    </xf>
    <xf numFmtId="0" fontId="29" fillId="64" borderId="16" applyBorder="0"/>
    <xf numFmtId="4" fontId="30" fillId="71" borderId="13" applyNumberFormat="0" applyProtection="0">
      <alignment vertical="center"/>
    </xf>
    <xf numFmtId="4" fontId="27" fillId="72" borderId="11" applyNumberFormat="0" applyProtection="0">
      <alignment vertical="center"/>
    </xf>
    <xf numFmtId="4" fontId="30" fillId="67" borderId="13" applyNumberFormat="0" applyProtection="0">
      <alignment horizontal="left" vertical="center" indent="1"/>
    </xf>
    <xf numFmtId="0" fontId="30" fillId="71" borderId="13" applyNumberFormat="0" applyProtection="0">
      <alignment horizontal="left" vertical="top" indent="1"/>
    </xf>
    <xf numFmtId="4" fontId="21" fillId="0" borderId="12" applyNumberFormat="0" applyProtection="0">
      <alignment horizontal="right" vertical="center"/>
    </xf>
    <xf numFmtId="4" fontId="27" fillId="73" borderId="12" applyNumberFormat="0" applyProtection="0">
      <alignment horizontal="right" vertical="center"/>
    </xf>
    <xf numFmtId="4" fontId="21" fillId="53" borderId="12" applyNumberFormat="0" applyProtection="0">
      <alignment horizontal="left" vertical="center" indent="1"/>
    </xf>
    <xf numFmtId="0" fontId="30" fillId="65" borderId="13" applyNumberFormat="0" applyProtection="0">
      <alignment horizontal="left" vertical="top" indent="1"/>
    </xf>
    <xf numFmtId="4" fontId="31" fillId="74" borderId="14" applyNumberFormat="0" applyProtection="0">
      <alignment horizontal="left" vertical="center" indent="1"/>
    </xf>
    <xf numFmtId="0" fontId="21" fillId="75" borderId="11"/>
    <xf numFmtId="4" fontId="32" fillId="70" borderId="12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44" fontId="18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4" fillId="0" borderId="0"/>
    <xf numFmtId="0" fontId="18" fillId="0" borderId="0"/>
    <xf numFmtId="0" fontId="34" fillId="0" borderId="0"/>
    <xf numFmtId="0" fontId="35" fillId="0" borderId="0"/>
    <xf numFmtId="0" fontId="18" fillId="0" borderId="0"/>
    <xf numFmtId="0" fontId="18" fillId="0" borderId="0"/>
    <xf numFmtId="0" fontId="36" fillId="0" borderId="0"/>
    <xf numFmtId="168" fontId="37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71" borderId="17" applyNumberFormat="0" applyFont="0" applyAlignment="0" applyProtection="0"/>
    <xf numFmtId="9" fontId="18" fillId="0" borderId="0" applyFont="0" applyFill="0" applyBorder="0" applyAlignment="0" applyProtection="0"/>
    <xf numFmtId="0" fontId="12" fillId="0" borderId="6" applyNumberFormat="0" applyFill="0" applyAlignment="0" applyProtection="0"/>
    <xf numFmtId="0" fontId="38" fillId="0" borderId="0"/>
    <xf numFmtId="0" fontId="14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13">
    <xf numFmtId="0" fontId="0" fillId="0" borderId="0" xfId="0"/>
    <xf numFmtId="0" fontId="18" fillId="0" borderId="0" xfId="1"/>
    <xf numFmtId="0" fontId="18" fillId="0" borderId="0" xfId="1" applyFill="1"/>
    <xf numFmtId="164" fontId="20" fillId="0" borderId="11" xfId="1" applyNumberFormat="1" applyFont="1" applyFill="1" applyBorder="1" applyAlignment="1">
      <alignment horizontal="center"/>
    </xf>
    <xf numFmtId="0" fontId="39" fillId="0" borderId="0" xfId="1" applyFont="1"/>
    <xf numFmtId="165" fontId="19" fillId="0" borderId="10" xfId="1" applyNumberFormat="1" applyFont="1" applyFill="1" applyBorder="1" applyAlignment="1">
      <alignment horizontal="center" textRotation="90" wrapText="1"/>
    </xf>
    <xf numFmtId="0" fontId="39" fillId="0" borderId="0" xfId="1" applyFont="1" applyFill="1"/>
    <xf numFmtId="9" fontId="18" fillId="0" borderId="0" xfId="1" applyNumberFormat="1" applyFill="1"/>
    <xf numFmtId="0" fontId="0" fillId="0" borderId="0" xfId="0" applyAlignment="1">
      <alignment horizontal="center" vertical="center"/>
    </xf>
    <xf numFmtId="0" fontId="0" fillId="76" borderId="0" xfId="0" applyFill="1" applyAlignment="1">
      <alignment horizontal="center" vertical="center"/>
    </xf>
    <xf numFmtId="9" fontId="18" fillId="76" borderId="0" xfId="1" applyNumberFormat="1" applyFill="1"/>
    <xf numFmtId="164" fontId="19" fillId="0" borderId="10" xfId="1" applyNumberFormat="1" applyFont="1" applyFill="1" applyBorder="1" applyAlignment="1">
      <alignment horizontal="center" textRotation="90" wrapText="1"/>
    </xf>
    <xf numFmtId="0" fontId="18" fillId="0" borderId="0" xfId="1" applyFill="1" applyAlignment="1">
      <alignment horizontal="center" vertical="center"/>
    </xf>
  </cellXfs>
  <cellStyles count="12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4 - 20%" xfId="29"/>
    <cellStyle name="Accent4 - 40%" xfId="30"/>
    <cellStyle name="Accent4 - 60%" xfId="31"/>
    <cellStyle name="Accent5 - 20%" xfId="32"/>
    <cellStyle name="Accent5 - 40%" xfId="33"/>
    <cellStyle name="Accent5 - 60%" xfId="34"/>
    <cellStyle name="Accent6 - 20%" xfId="35"/>
    <cellStyle name="Accent6 - 40%" xfId="36"/>
    <cellStyle name="Accent6 - 60%" xfId="37"/>
    <cellStyle name="Emphasis 1" xfId="38"/>
    <cellStyle name="Emphasis 2" xfId="39"/>
    <cellStyle name="Emphasis 3" xfId="40"/>
    <cellStyle name="Excel Built-in Normal" xfId="41"/>
    <cellStyle name="Excel Built-in Normal 1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inputData" xfId="71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assignedItem" xfId="82"/>
    <cellStyle name="SAPBEXundefined" xfId="83"/>
    <cellStyle name="Sheet Title" xfId="84"/>
    <cellStyle name="Акцент1 2" xfId="85"/>
    <cellStyle name="Акцент2 2" xfId="86"/>
    <cellStyle name="Акцент3 2" xfId="87"/>
    <cellStyle name="Акцент4 2" xfId="88"/>
    <cellStyle name="Акцент5 2" xfId="89"/>
    <cellStyle name="Акцент6 2" xfId="90"/>
    <cellStyle name="Ввод  2" xfId="91"/>
    <cellStyle name="Вывод 2" xfId="92"/>
    <cellStyle name="Вычисление 2" xfId="93"/>
    <cellStyle name="Денежный 2" xfId="94"/>
    <cellStyle name="Заголовок 1 2" xfId="95"/>
    <cellStyle name="Заголовок 2 2" xfId="96"/>
    <cellStyle name="Заголовок 3 2" xfId="97"/>
    <cellStyle name="Заголовок 4 2" xfId="98"/>
    <cellStyle name="Итог 2" xfId="99"/>
    <cellStyle name="Контрольная ячейка 2" xfId="100"/>
    <cellStyle name="Название 2" xfId="101"/>
    <cellStyle name="Нейтральный 2" xfId="102"/>
    <cellStyle name="Обычный" xfId="0" builtinId="0"/>
    <cellStyle name="Обычный 2" xfId="1"/>
    <cellStyle name="Обычный 2 2" xfId="103"/>
    <cellStyle name="Обычный 2 3" xfId="104"/>
    <cellStyle name="Обычный 2_РАСЧЕТ ЗП_гарантия" xfId="105"/>
    <cellStyle name="Обычный 3" xfId="106"/>
    <cellStyle name="Обычный 4" xfId="107"/>
    <cellStyle name="Обычный 4 2" xfId="108"/>
    <cellStyle name="Обычный 5" xfId="109"/>
    <cellStyle name="Обычный 6" xfId="110"/>
    <cellStyle name="Плохой 2" xfId="111"/>
    <cellStyle name="Пояснение 2" xfId="112"/>
    <cellStyle name="Примечание 2" xfId="113"/>
    <cellStyle name="Примечание 3" xfId="114"/>
    <cellStyle name="Процентный 2" xfId="115"/>
    <cellStyle name="Связанная ячейка 2" xfId="116"/>
    <cellStyle name="Стиль 1" xfId="117"/>
    <cellStyle name="Текст предупреждения 2" xfId="118"/>
    <cellStyle name="Финансовый 2" xfId="119"/>
    <cellStyle name="Хороший 2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inA/AppData/Local/Microsoft/Windows/Temporary%20Internet%20Files/Content.Outlook/XHOVH3RZ/&#1056;&#1072;&#1089;&#1095;&#1077;&#1090;%20&#1087;&#1086;%20&#1057;&#1054;&#1058;_&#1082;&#1086;&#1085;&#1090;&#1072;&#1082;&#1090;-&#1094;&#1077;&#1085;&#1090;&#1088;%20&#1060;&#1077;&#1074;&#1088;&#1072;&#1083;&#1100;_2014%20&#1056;&#1057;&#1050;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f5-2.mail.ru/Documents%20and%20Settings/makeevat/Local%20Settings/Temporary%20Internet%20Files/Content.IE5/AFK5Y14X/&#1047;&#1055;%200111%20&#1064;&#1072;&#1083;&#1084;&#1072;&#1085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 КОНСУЛЬТАНТЫ"/>
      <sheetName val="РАСЧЁТ РОЗНИЦА"/>
      <sheetName val="РАСЧЕТ КОРП"/>
      <sheetName val="РАСЧЕТ ЗП_2"/>
      <sheetName val="Расчеты_предварительные"/>
      <sheetName val="РАСЧЕТ ЗП_гарантия"/>
      <sheetName val="РАСЧЁТ ЗП_доставка"/>
      <sheetName val="РАСЧЁТ ЗП_ ночь"/>
      <sheetName val="РАСЧЁТ ЗП_сборк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ловский"/>
      <sheetName val="Коломенское"/>
      <sheetName val="Питер Кандр"/>
      <sheetName val="Питер Возраж"/>
      <sheetName val="Казань"/>
      <sheetName val="Пермь"/>
      <sheetName val="ОПТ"/>
      <sheetName val="премиальный фонд 77850"/>
      <sheetName val="Инвентаризация"/>
      <sheetName val=" НДФЛ КАЗАНЬ"/>
      <sheetName val="НДФЛ ПЕРМЬ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0"/>
  <sheetViews>
    <sheetView tabSelected="1" zoomScale="85" zoomScaleNormal="85" workbookViewId="0">
      <pane ySplit="2" topLeftCell="A3" activePane="bottomLeft" state="frozen"/>
      <selection pane="bottomLeft" activeCell="R20" sqref="R20"/>
    </sheetView>
  </sheetViews>
  <sheetFormatPr defaultRowHeight="12.75" x14ac:dyDescent="0.2"/>
  <cols>
    <col min="1" max="1" width="9.140625" style="1"/>
    <col min="2" max="3" width="9" style="1" customWidth="1"/>
    <col min="4" max="4" width="11.7109375" style="1" customWidth="1"/>
    <col min="5" max="5" width="9" style="1" customWidth="1"/>
    <col min="6" max="6" width="10" style="1" customWidth="1"/>
    <col min="7" max="10" width="9.140625" style="1"/>
    <col min="11" max="11" width="22" style="1" customWidth="1"/>
    <col min="12" max="14" width="9.140625" style="1"/>
    <col min="15" max="15" width="20" style="1" customWidth="1"/>
    <col min="16" max="16384" width="9.140625" style="1"/>
  </cols>
  <sheetData>
    <row r="2" spans="2:26" s="4" customFormat="1" ht="126.75" customHeight="1" x14ac:dyDescent="0.3">
      <c r="B2" s="11" t="s">
        <v>2</v>
      </c>
      <c r="C2" s="11" t="s">
        <v>3</v>
      </c>
      <c r="D2" s="5" t="s">
        <v>1</v>
      </c>
      <c r="E2" s="11" t="s">
        <v>4</v>
      </c>
      <c r="F2" s="5" t="s">
        <v>0</v>
      </c>
      <c r="G2" s="6"/>
      <c r="H2" s="6"/>
      <c r="K2" s="5" t="s">
        <v>8</v>
      </c>
      <c r="L2" s="5" t="s">
        <v>9</v>
      </c>
      <c r="M2" s="5" t="s">
        <v>10</v>
      </c>
      <c r="O2" s="5" t="s">
        <v>8</v>
      </c>
      <c r="P2" s="5" t="s">
        <v>9</v>
      </c>
      <c r="Q2" s="5" t="s">
        <v>10</v>
      </c>
      <c r="R2" s="5"/>
      <c r="S2" s="5"/>
      <c r="T2" s="5" t="s">
        <v>0</v>
      </c>
      <c r="U2" s="5"/>
      <c r="V2" s="5"/>
      <c r="W2" s="5"/>
      <c r="X2" s="5"/>
      <c r="Y2" s="5"/>
      <c r="Z2" s="5"/>
    </row>
    <row r="3" spans="2:26" s="2" customFormat="1" ht="15.75" customHeight="1" x14ac:dyDescent="0.25">
      <c r="B3" s="3">
        <f>C3+E3</f>
        <v>31498.711499999998</v>
      </c>
      <c r="C3" s="3">
        <f>D3*0.35%</f>
        <v>7407.151499999999</v>
      </c>
      <c r="D3" s="2">
        <v>2116329</v>
      </c>
      <c r="E3" s="3">
        <f>F3*9%</f>
        <v>24091.559999999998</v>
      </c>
      <c r="F3" s="2">
        <v>267684</v>
      </c>
      <c r="K3" s="8" t="s">
        <v>11</v>
      </c>
      <c r="L3" s="7">
        <v>1</v>
      </c>
      <c r="M3" s="7">
        <v>1</v>
      </c>
      <c r="O3" s="8" t="s">
        <v>13</v>
      </c>
      <c r="P3" s="7">
        <v>1</v>
      </c>
      <c r="Q3" s="7">
        <v>1</v>
      </c>
      <c r="T3" t="s">
        <v>5</v>
      </c>
    </row>
    <row r="4" spans="2:26" s="2" customFormat="1" ht="15.75" customHeight="1" x14ac:dyDescent="0.25">
      <c r="B4" s="3">
        <f t="shared" ref="B4:B21" si="0">C4+E4</f>
        <v>14875.931499999999</v>
      </c>
      <c r="C4" s="3">
        <f t="shared" ref="C4:C21" si="1">D4*0.35%</f>
        <v>4362.2214999999997</v>
      </c>
      <c r="D4" s="2">
        <v>1246349</v>
      </c>
      <c r="E4" s="3">
        <f t="shared" ref="E4:E21" si="2">F4*9%</f>
        <v>10513.71</v>
      </c>
      <c r="F4" s="2">
        <v>116819</v>
      </c>
      <c r="K4" s="9" t="s">
        <v>16</v>
      </c>
      <c r="L4" s="10">
        <v>0.8</v>
      </c>
      <c r="M4" s="10">
        <v>0.99</v>
      </c>
      <c r="O4" s="9" t="s">
        <v>14</v>
      </c>
      <c r="P4" s="10">
        <v>0.8</v>
      </c>
      <c r="Q4" s="10">
        <v>0.99</v>
      </c>
      <c r="T4" t="s">
        <v>6</v>
      </c>
    </row>
    <row r="5" spans="2:26" s="2" customFormat="1" ht="15.75" customHeight="1" x14ac:dyDescent="0.25">
      <c r="B5" s="3">
        <f t="shared" si="0"/>
        <v>19105.155500000001</v>
      </c>
      <c r="C5" s="3">
        <f t="shared" si="1"/>
        <v>4994.6854999999996</v>
      </c>
      <c r="D5" s="2">
        <v>1427053</v>
      </c>
      <c r="E5" s="3">
        <f t="shared" si="2"/>
        <v>14110.47</v>
      </c>
      <c r="F5" s="2">
        <v>156783</v>
      </c>
      <c r="K5" s="8" t="s">
        <v>15</v>
      </c>
      <c r="L5" s="7">
        <v>0</v>
      </c>
      <c r="M5" s="7">
        <v>0</v>
      </c>
      <c r="O5" s="8" t="s">
        <v>12</v>
      </c>
      <c r="P5" s="7">
        <v>0</v>
      </c>
      <c r="Q5" s="7">
        <v>0</v>
      </c>
      <c r="T5" t="s">
        <v>7</v>
      </c>
    </row>
    <row r="6" spans="2:26" s="2" customFormat="1" ht="15.75" customHeight="1" x14ac:dyDescent="0.2">
      <c r="B6" s="3">
        <f t="shared" si="0"/>
        <v>20956.242999999999</v>
      </c>
      <c r="C6" s="3">
        <f t="shared" si="1"/>
        <v>5811.6729999999998</v>
      </c>
      <c r="D6" s="2">
        <v>1660478</v>
      </c>
      <c r="E6" s="3">
        <f t="shared" si="2"/>
        <v>15144.57</v>
      </c>
      <c r="F6" s="2">
        <v>168273</v>
      </c>
    </row>
    <row r="7" spans="2:26" s="2" customFormat="1" ht="15.75" customHeight="1" x14ac:dyDescent="0.2">
      <c r="B7" s="3">
        <f t="shared" si="0"/>
        <v>20022.2925</v>
      </c>
      <c r="C7" s="3">
        <f t="shared" si="1"/>
        <v>5834.6924999999992</v>
      </c>
      <c r="D7" s="2">
        <v>1667055</v>
      </c>
      <c r="E7" s="3">
        <f t="shared" si="2"/>
        <v>14187.6</v>
      </c>
      <c r="F7" s="2">
        <v>157640</v>
      </c>
    </row>
    <row r="8" spans="2:26" s="2" customFormat="1" ht="15.75" customHeight="1" x14ac:dyDescent="0.2">
      <c r="B8" s="3">
        <f t="shared" si="0"/>
        <v>26666.904499999997</v>
      </c>
      <c r="C8" s="3">
        <f t="shared" si="1"/>
        <v>7774.0144999999993</v>
      </c>
      <c r="D8" s="2">
        <v>2221147</v>
      </c>
      <c r="E8" s="3">
        <f t="shared" si="2"/>
        <v>18892.89</v>
      </c>
      <c r="F8" s="2">
        <v>209921</v>
      </c>
      <c r="K8" s="12" t="s">
        <v>17</v>
      </c>
      <c r="L8" s="12" t="s">
        <v>19</v>
      </c>
      <c r="O8" s="12" t="s">
        <v>18</v>
      </c>
      <c r="P8" s="12" t="s">
        <v>19</v>
      </c>
    </row>
    <row r="9" spans="2:26" s="2" customFormat="1" ht="15.75" customHeight="1" x14ac:dyDescent="0.2">
      <c r="B9" s="3">
        <f t="shared" si="0"/>
        <v>20897.028859999999</v>
      </c>
      <c r="C9" s="3">
        <f t="shared" si="1"/>
        <v>6703.0388599999987</v>
      </c>
      <c r="D9" s="2">
        <v>1915153.96</v>
      </c>
      <c r="E9" s="3">
        <f t="shared" si="2"/>
        <v>14193.99</v>
      </c>
      <c r="F9" s="2">
        <v>157711</v>
      </c>
      <c r="K9" s="2">
        <v>2500000</v>
      </c>
      <c r="L9" s="2">
        <v>1</v>
      </c>
      <c r="O9" s="2">
        <v>200000</v>
      </c>
      <c r="P9" s="2">
        <v>1</v>
      </c>
    </row>
    <row r="10" spans="2:26" s="2" customFormat="1" ht="15.75" customHeight="1" x14ac:dyDescent="0.2">
      <c r="B10" s="3">
        <f t="shared" si="0"/>
        <v>25829.395</v>
      </c>
      <c r="C10" s="3">
        <f t="shared" si="1"/>
        <v>7487.3049999999994</v>
      </c>
      <c r="D10" s="2">
        <v>2139230</v>
      </c>
      <c r="E10" s="3">
        <f t="shared" si="2"/>
        <v>18342.09</v>
      </c>
      <c r="F10" s="2">
        <v>203801</v>
      </c>
      <c r="K10" s="2">
        <v>2475000</v>
      </c>
      <c r="L10" s="2">
        <v>0.99</v>
      </c>
      <c r="O10" s="2">
        <v>197500</v>
      </c>
      <c r="P10" s="2">
        <v>0.99</v>
      </c>
    </row>
    <row r="11" spans="2:26" s="2" customFormat="1" ht="15.75" customHeight="1" x14ac:dyDescent="0.2">
      <c r="B11" s="3">
        <f t="shared" si="0"/>
        <v>11818.239999999998</v>
      </c>
      <c r="C11" s="3">
        <f t="shared" si="1"/>
        <v>2802.9399999999996</v>
      </c>
      <c r="D11" s="2">
        <v>800840</v>
      </c>
      <c r="E11" s="3">
        <f t="shared" si="2"/>
        <v>9015.2999999999993</v>
      </c>
      <c r="F11" s="2">
        <v>100170</v>
      </c>
      <c r="K11" s="2">
        <v>2450000</v>
      </c>
      <c r="L11" s="2">
        <v>0.98</v>
      </c>
      <c r="O11" s="2">
        <v>195000</v>
      </c>
      <c r="P11" s="2">
        <v>0.98</v>
      </c>
    </row>
    <row r="12" spans="2:26" s="2" customFormat="1" ht="15.75" customHeight="1" x14ac:dyDescent="0.2">
      <c r="B12" s="3">
        <f t="shared" si="0"/>
        <v>23751.548999999999</v>
      </c>
      <c r="C12" s="3">
        <f t="shared" si="1"/>
        <v>6647.3189999999995</v>
      </c>
      <c r="D12" s="2">
        <v>1899234</v>
      </c>
      <c r="E12" s="3">
        <f t="shared" si="2"/>
        <v>17104.23</v>
      </c>
      <c r="F12" s="2">
        <v>190047</v>
      </c>
      <c r="K12" s="2">
        <v>2425000</v>
      </c>
      <c r="L12" s="2">
        <v>0.97</v>
      </c>
      <c r="O12" s="2">
        <v>192500</v>
      </c>
      <c r="P12" s="2">
        <v>0.97</v>
      </c>
    </row>
    <row r="13" spans="2:26" s="2" customFormat="1" ht="15.75" customHeight="1" x14ac:dyDescent="0.2">
      <c r="B13" s="3">
        <f t="shared" si="0"/>
        <v>29198.236999999997</v>
      </c>
      <c r="C13" s="3">
        <f t="shared" si="1"/>
        <v>8303.476999999999</v>
      </c>
      <c r="D13" s="2">
        <v>2372422</v>
      </c>
      <c r="E13" s="3">
        <f t="shared" si="2"/>
        <v>20894.759999999998</v>
      </c>
      <c r="F13" s="2">
        <v>232164</v>
      </c>
      <c r="K13" s="2">
        <v>2400000</v>
      </c>
      <c r="L13" s="2">
        <v>0.96</v>
      </c>
      <c r="O13" s="2">
        <v>190000</v>
      </c>
      <c r="P13" s="2">
        <v>0.96</v>
      </c>
    </row>
    <row r="14" spans="2:26" s="2" customFormat="1" ht="15.75" customHeight="1" x14ac:dyDescent="0.2">
      <c r="B14" s="3">
        <f t="shared" si="0"/>
        <v>50944.181499999999</v>
      </c>
      <c r="C14" s="3">
        <f t="shared" si="1"/>
        <v>15593.441499999999</v>
      </c>
      <c r="D14" s="2">
        <v>4455269</v>
      </c>
      <c r="E14" s="3">
        <f t="shared" si="2"/>
        <v>35350.74</v>
      </c>
      <c r="F14" s="2">
        <v>392786</v>
      </c>
      <c r="K14" s="2">
        <v>2375000</v>
      </c>
      <c r="L14" s="2">
        <v>0.95</v>
      </c>
      <c r="O14" s="2">
        <v>187500</v>
      </c>
      <c r="P14" s="2">
        <v>0.95</v>
      </c>
    </row>
    <row r="15" spans="2:26" s="2" customFormat="1" ht="15.75" customHeight="1" x14ac:dyDescent="0.2">
      <c r="B15" s="3">
        <f t="shared" si="0"/>
        <v>13853.177</v>
      </c>
      <c r="C15" s="3">
        <f t="shared" si="1"/>
        <v>4603.6969999999992</v>
      </c>
      <c r="D15" s="2">
        <v>1315342</v>
      </c>
      <c r="E15" s="3">
        <f t="shared" si="2"/>
        <v>9249.48</v>
      </c>
      <c r="F15" s="2">
        <v>102772</v>
      </c>
      <c r="K15" s="2">
        <v>2350000</v>
      </c>
      <c r="L15" s="2">
        <v>0.94</v>
      </c>
      <c r="O15" s="2">
        <v>185000</v>
      </c>
      <c r="P15" s="2">
        <v>0.94</v>
      </c>
    </row>
    <row r="16" spans="2:26" s="2" customFormat="1" ht="15.75" customHeight="1" x14ac:dyDescent="0.2">
      <c r="B16" s="3">
        <f t="shared" si="0"/>
        <v>28549.034</v>
      </c>
      <c r="C16" s="3">
        <f t="shared" si="1"/>
        <v>8228.6539999999986</v>
      </c>
      <c r="D16" s="2">
        <v>2351044</v>
      </c>
      <c r="E16" s="3">
        <f t="shared" si="2"/>
        <v>20320.38</v>
      </c>
      <c r="F16" s="2">
        <v>225782</v>
      </c>
      <c r="K16" s="2">
        <v>2325000</v>
      </c>
      <c r="L16" s="2">
        <v>0.93</v>
      </c>
      <c r="O16" s="2">
        <v>182500</v>
      </c>
      <c r="P16" s="2">
        <v>0.93</v>
      </c>
    </row>
    <row r="17" spans="2:16" s="2" customFormat="1" ht="15.75" customHeight="1" x14ac:dyDescent="0.2">
      <c r="B17" s="3">
        <f t="shared" si="0"/>
        <v>35602.154499999997</v>
      </c>
      <c r="C17" s="3">
        <f t="shared" si="1"/>
        <v>9953.3244999999988</v>
      </c>
      <c r="D17" s="2">
        <v>2843807</v>
      </c>
      <c r="E17" s="3">
        <f t="shared" si="2"/>
        <v>25648.829999999998</v>
      </c>
      <c r="F17" s="2">
        <v>284987</v>
      </c>
      <c r="K17" s="2">
        <v>2300000</v>
      </c>
      <c r="L17" s="2">
        <v>0.92</v>
      </c>
      <c r="O17" s="2">
        <v>180000</v>
      </c>
      <c r="P17" s="2">
        <v>0.92</v>
      </c>
    </row>
    <row r="18" spans="2:16" s="2" customFormat="1" ht="15.75" customHeight="1" x14ac:dyDescent="0.2">
      <c r="B18" s="3">
        <f t="shared" si="0"/>
        <v>4651.9399999999996</v>
      </c>
      <c r="C18" s="3">
        <f t="shared" si="1"/>
        <v>1157.2399999999998</v>
      </c>
      <c r="D18" s="2">
        <v>330640</v>
      </c>
      <c r="E18" s="3">
        <f t="shared" si="2"/>
        <v>3494.7</v>
      </c>
      <c r="F18" s="2">
        <v>38830</v>
      </c>
      <c r="K18" s="2">
        <v>2275000</v>
      </c>
      <c r="L18" s="2">
        <v>0.91</v>
      </c>
      <c r="O18" s="2">
        <v>177500</v>
      </c>
      <c r="P18" s="2">
        <v>0.91</v>
      </c>
    </row>
    <row r="19" spans="2:16" s="2" customFormat="1" ht="15.75" customHeight="1" x14ac:dyDescent="0.2">
      <c r="B19" s="3">
        <f t="shared" si="0"/>
        <v>27250.222999999998</v>
      </c>
      <c r="C19" s="3">
        <f t="shared" si="1"/>
        <v>7506.6529999999993</v>
      </c>
      <c r="D19" s="2">
        <v>2144758</v>
      </c>
      <c r="E19" s="3">
        <f t="shared" si="2"/>
        <v>19743.57</v>
      </c>
      <c r="F19" s="2">
        <v>219373</v>
      </c>
      <c r="K19" s="2">
        <v>2250000</v>
      </c>
      <c r="L19" s="2">
        <v>0.9</v>
      </c>
      <c r="O19" s="2">
        <v>175000</v>
      </c>
      <c r="P19" s="2">
        <v>0.9</v>
      </c>
    </row>
    <row r="20" spans="2:16" s="2" customFormat="1" ht="15.75" customHeight="1" x14ac:dyDescent="0.2">
      <c r="B20" s="3">
        <f t="shared" si="0"/>
        <v>12122.898499999999</v>
      </c>
      <c r="C20" s="3">
        <f t="shared" si="1"/>
        <v>3096.9784999999997</v>
      </c>
      <c r="D20" s="2">
        <v>884851</v>
      </c>
      <c r="E20" s="3">
        <f t="shared" si="2"/>
        <v>9025.92</v>
      </c>
      <c r="F20" s="2">
        <v>100288</v>
      </c>
      <c r="K20" s="2">
        <v>2225000</v>
      </c>
      <c r="L20" s="2">
        <v>0.89</v>
      </c>
      <c r="O20" s="2">
        <v>172500</v>
      </c>
      <c r="P20" s="2">
        <v>0.89</v>
      </c>
    </row>
    <row r="21" spans="2:16" s="2" customFormat="1" ht="15.75" customHeight="1" x14ac:dyDescent="0.2">
      <c r="B21" s="3">
        <f t="shared" si="0"/>
        <v>3473.8514999999998</v>
      </c>
      <c r="C21" s="3">
        <f t="shared" si="1"/>
        <v>929.91149999999993</v>
      </c>
      <c r="D21" s="2">
        <v>265689</v>
      </c>
      <c r="E21" s="3">
        <f t="shared" si="2"/>
        <v>2543.94</v>
      </c>
      <c r="F21" s="2">
        <v>28266</v>
      </c>
      <c r="K21" s="2">
        <v>2200000</v>
      </c>
      <c r="L21" s="2">
        <v>0.88</v>
      </c>
      <c r="O21" s="2">
        <v>170000</v>
      </c>
      <c r="P21" s="2">
        <v>0.88</v>
      </c>
    </row>
    <row r="22" spans="2:16" x14ac:dyDescent="0.2">
      <c r="K22" s="2">
        <v>2175000</v>
      </c>
      <c r="L22" s="2">
        <v>0.87</v>
      </c>
      <c r="O22" s="2">
        <v>167500</v>
      </c>
      <c r="P22" s="2">
        <v>0.87</v>
      </c>
    </row>
    <row r="23" spans="2:16" x14ac:dyDescent="0.2">
      <c r="K23" s="2">
        <v>2150000</v>
      </c>
      <c r="L23" s="2">
        <v>0.86</v>
      </c>
      <c r="O23" s="2">
        <v>165000</v>
      </c>
      <c r="P23" s="2">
        <v>0.86</v>
      </c>
    </row>
    <row r="24" spans="2:16" x14ac:dyDescent="0.2">
      <c r="K24" s="2">
        <v>2125000</v>
      </c>
      <c r="L24" s="2">
        <v>0.85</v>
      </c>
      <c r="O24" s="2">
        <v>162500</v>
      </c>
      <c r="P24" s="2">
        <v>0.85</v>
      </c>
    </row>
    <row r="25" spans="2:16" x14ac:dyDescent="0.2">
      <c r="K25" s="2">
        <v>2100000</v>
      </c>
      <c r="L25" s="2">
        <v>0.84</v>
      </c>
      <c r="O25" s="2">
        <v>160000</v>
      </c>
      <c r="P25" s="2">
        <v>0.84</v>
      </c>
    </row>
    <row r="26" spans="2:16" x14ac:dyDescent="0.2">
      <c r="K26" s="2">
        <v>2075000</v>
      </c>
      <c r="L26" s="2">
        <v>0.83</v>
      </c>
      <c r="O26" s="2">
        <v>157500</v>
      </c>
      <c r="P26" s="2">
        <v>0.83</v>
      </c>
    </row>
    <row r="27" spans="2:16" x14ac:dyDescent="0.2">
      <c r="K27" s="2">
        <v>2050000</v>
      </c>
      <c r="L27" s="2">
        <v>0.82</v>
      </c>
      <c r="O27" s="2">
        <v>155000</v>
      </c>
      <c r="P27" s="2">
        <v>0.82</v>
      </c>
    </row>
    <row r="28" spans="2:16" x14ac:dyDescent="0.2">
      <c r="K28" s="2">
        <v>2025000</v>
      </c>
      <c r="L28" s="2">
        <v>0.81</v>
      </c>
      <c r="O28" s="2">
        <v>152500</v>
      </c>
      <c r="P28" s="2">
        <v>0.81</v>
      </c>
    </row>
    <row r="29" spans="2:16" x14ac:dyDescent="0.2">
      <c r="K29" s="2">
        <v>2000000</v>
      </c>
      <c r="L29" s="2">
        <v>0.8</v>
      </c>
      <c r="O29" s="2">
        <v>150000</v>
      </c>
      <c r="P29" s="2">
        <v>0.8</v>
      </c>
    </row>
    <row r="30" spans="2:16" x14ac:dyDescent="0.2">
      <c r="K30" s="1">
        <v>1999999</v>
      </c>
      <c r="L30" s="1">
        <v>0</v>
      </c>
      <c r="O30" s="1">
        <v>149999</v>
      </c>
      <c r="P30" s="1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РАСЧЁТ РОЗНИЦА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Бобин Андрей</dc:creator>
  <cp:lastModifiedBy>Бобин Андрей</cp:lastModifiedBy>
  <dcterms:created xsi:type="dcterms:W3CDTF">2014-03-14T06:31:13Z</dcterms:created>
  <dcterms:modified xsi:type="dcterms:W3CDTF">2014-03-14T07:40:21Z</dcterms:modified>
</cp:coreProperties>
</file>