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60" windowWidth="13275" windowHeight="11640" activeTab="2"/>
  </bookViews>
  <sheets>
    <sheet name="Технология" sheetId="1" r:id="rId1"/>
    <sheet name="Электрика" sheetId="2" r:id="rId2"/>
    <sheet name="Прайс" sheetId="4" r:id="rId3"/>
    <sheet name="Список" sheetId="3" r:id="rId4"/>
    <sheet name="Лист3" sheetId="7" r:id="rId5"/>
  </sheets>
  <calcPr calcId="144525"/>
</workbook>
</file>

<file path=xl/calcChain.xml><?xml version="1.0" encoding="utf-8"?>
<calcChain xmlns="http://schemas.openxmlformats.org/spreadsheetml/2006/main">
  <c r="F3" i="4" l="1"/>
  <c r="A3" i="4"/>
  <c r="G4" i="4" l="1"/>
  <c r="O4" i="4" l="1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" i="4"/>
  <c r="O36" i="4" l="1"/>
  <c r="H36" i="4"/>
  <c r="D3" i="2"/>
  <c r="D6" i="2"/>
  <c r="J18" i="2"/>
  <c r="K17" i="2"/>
  <c r="K16" i="2"/>
  <c r="K15" i="2"/>
  <c r="K14" i="2"/>
  <c r="K13" i="2"/>
  <c r="K12" i="2"/>
  <c r="K11" i="2"/>
  <c r="K10" i="2"/>
  <c r="D10" i="2"/>
  <c r="K9" i="2"/>
  <c r="K8" i="2"/>
  <c r="G8" i="2"/>
  <c r="D8" i="2"/>
  <c r="K7" i="2"/>
  <c r="G7" i="2"/>
  <c r="D7" i="2"/>
  <c r="K6" i="2"/>
  <c r="G6" i="2"/>
  <c r="K5" i="2"/>
  <c r="G5" i="2"/>
  <c r="K4" i="2"/>
  <c r="K18" i="2" s="1"/>
  <c r="G4" i="2"/>
  <c r="D4" i="2"/>
  <c r="D5" i="2"/>
  <c r="D4" i="1"/>
  <c r="D6" i="1"/>
  <c r="D10" i="1"/>
  <c r="D8" i="1"/>
  <c r="D7" i="1"/>
  <c r="G8" i="1"/>
  <c r="G7" i="1"/>
  <c r="G6" i="1"/>
  <c r="G5" i="1"/>
  <c r="G4" i="1"/>
  <c r="D3" i="1" s="1"/>
  <c r="K4" i="1"/>
  <c r="J18" i="1"/>
  <c r="D9" i="2" l="1"/>
  <c r="D5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D9" i="1" l="1"/>
  <c r="K18" i="1"/>
</calcChain>
</file>

<file path=xl/sharedStrings.xml><?xml version="1.0" encoding="utf-8"?>
<sst xmlns="http://schemas.openxmlformats.org/spreadsheetml/2006/main" count="786" uniqueCount="397">
  <si>
    <t>Название</t>
  </si>
  <si>
    <t>Кол-во</t>
  </si>
  <si>
    <t>Веток х 3 спринклера</t>
  </si>
  <si>
    <t>Пожарных шкафов</t>
  </si>
  <si>
    <t>Итого</t>
  </si>
  <si>
    <t>Наименование</t>
  </si>
  <si>
    <t>Веток х 4 спринклера</t>
  </si>
  <si>
    <t>Оросительная сеть</t>
  </si>
  <si>
    <t>Труба</t>
  </si>
  <si>
    <t>Отвод</t>
  </si>
  <si>
    <t>Заглушка</t>
  </si>
  <si>
    <t>Переход</t>
  </si>
  <si>
    <t>Тройник</t>
  </si>
  <si>
    <t>Муфта</t>
  </si>
  <si>
    <t>Резьба</t>
  </si>
  <si>
    <t>Сгон</t>
  </si>
  <si>
    <t>Угольник</t>
  </si>
  <si>
    <t>Бочонок</t>
  </si>
  <si>
    <t>Диаметр</t>
  </si>
  <si>
    <t>15х2,8</t>
  </si>
  <si>
    <t xml:space="preserve">15х3,0 </t>
  </si>
  <si>
    <t>20х2,8</t>
  </si>
  <si>
    <t>25х2,8</t>
  </si>
  <si>
    <t>25х3,2</t>
  </si>
  <si>
    <t>32х3,2</t>
  </si>
  <si>
    <t>40х3,5</t>
  </si>
  <si>
    <t>50х3,5</t>
  </si>
  <si>
    <t xml:space="preserve">57х3,5 </t>
  </si>
  <si>
    <t xml:space="preserve">57х4,0 </t>
  </si>
  <si>
    <t xml:space="preserve">76х3,5 </t>
  </si>
  <si>
    <t xml:space="preserve">76х4,0 </t>
  </si>
  <si>
    <t xml:space="preserve">89х3,5 </t>
  </si>
  <si>
    <t xml:space="preserve">89х4,0 </t>
  </si>
  <si>
    <t xml:space="preserve">89х5,0 </t>
  </si>
  <si>
    <t xml:space="preserve">108х5,0 </t>
  </si>
  <si>
    <t xml:space="preserve">108х3,5 </t>
  </si>
  <si>
    <t xml:space="preserve">108х4,0 </t>
  </si>
  <si>
    <t xml:space="preserve">133х4,0 </t>
  </si>
  <si>
    <t xml:space="preserve">133х5,0 </t>
  </si>
  <si>
    <t xml:space="preserve">159х4,0 </t>
  </si>
  <si>
    <t xml:space="preserve">159х4,5 </t>
  </si>
  <si>
    <t xml:space="preserve">159х5,0 </t>
  </si>
  <si>
    <t xml:space="preserve">219х5,0 </t>
  </si>
  <si>
    <t xml:space="preserve">219х6,0 </t>
  </si>
  <si>
    <t xml:space="preserve">219х6,0/315 </t>
  </si>
  <si>
    <t xml:space="preserve">273х8,0/400 </t>
  </si>
  <si>
    <t xml:space="preserve">720х9,0 </t>
  </si>
  <si>
    <t>Веток х 1 спринклер</t>
  </si>
  <si>
    <t>Веток х 2 спринклера</t>
  </si>
  <si>
    <t>Кол-во спринклеров</t>
  </si>
  <si>
    <t>Кол-во оборудования</t>
  </si>
  <si>
    <t>Длина трубы</t>
  </si>
  <si>
    <t>Хомут</t>
  </si>
  <si>
    <t>Формулы</t>
  </si>
  <si>
    <t>Кол-во отвод</t>
  </si>
  <si>
    <t>Кол-во заглушка</t>
  </si>
  <si>
    <t>Кол-во переход</t>
  </si>
  <si>
    <t>Кол-во тройник</t>
  </si>
  <si>
    <t>Кол-во муфта</t>
  </si>
  <si>
    <t>Кол-во резьба</t>
  </si>
  <si>
    <t>Кол-во сгон</t>
  </si>
  <si>
    <t>Кол-во угольник</t>
  </si>
  <si>
    <t>Кол-во бочонок</t>
  </si>
  <si>
    <t>Кол-во хомут</t>
  </si>
  <si>
    <t>диам.</t>
  </si>
  <si>
    <t xml:space="preserve">дл. участка </t>
  </si>
  <si>
    <t>итого</t>
  </si>
  <si>
    <t>кол-во</t>
  </si>
  <si>
    <t>Спринклер</t>
  </si>
  <si>
    <t>Артикул/ГОСТ</t>
  </si>
  <si>
    <t>ГОСТ 8734-75</t>
  </si>
  <si>
    <t xml:space="preserve">ГОСТ 30732-2006 </t>
  </si>
  <si>
    <t>ГОСТ 3262-75</t>
  </si>
  <si>
    <t xml:space="preserve">ГОСТ 10704-91 </t>
  </si>
  <si>
    <t>ГОСТ20295-85</t>
  </si>
  <si>
    <t>наименование</t>
  </si>
  <si>
    <t>Датчик</t>
  </si>
  <si>
    <t>Ручник</t>
  </si>
  <si>
    <t>Табло</t>
  </si>
  <si>
    <t>Сирена</t>
  </si>
  <si>
    <t>Провод</t>
  </si>
  <si>
    <t>Оборудование технол.</t>
  </si>
  <si>
    <t>Оборудование электрика</t>
  </si>
  <si>
    <t>Прибор</t>
  </si>
  <si>
    <t>ДУ 16</t>
  </si>
  <si>
    <t>ДУ 20</t>
  </si>
  <si>
    <t>ДУ 25</t>
  </si>
  <si>
    <t>Длина провода</t>
  </si>
  <si>
    <t>Шлейфов</t>
  </si>
  <si>
    <t>Тип</t>
  </si>
  <si>
    <t xml:space="preserve">1х2х0,5                                     </t>
  </si>
  <si>
    <t xml:space="preserve">1х2х0,75                                    </t>
  </si>
  <si>
    <t xml:space="preserve">1х2х1,0                                     </t>
  </si>
  <si>
    <t xml:space="preserve">1х2х1,5                                     </t>
  </si>
  <si>
    <t xml:space="preserve">1х2х2,5                                     </t>
  </si>
  <si>
    <t xml:space="preserve">2х2х0,5                                     </t>
  </si>
  <si>
    <t xml:space="preserve">2х2х0,75                                    </t>
  </si>
  <si>
    <t>2х2х1,0</t>
  </si>
  <si>
    <t>2х2х1,5</t>
  </si>
  <si>
    <t>2х2х2,5</t>
  </si>
  <si>
    <t>Сечение</t>
  </si>
  <si>
    <t>Технология</t>
  </si>
  <si>
    <t>Электрика</t>
  </si>
  <si>
    <t>ГОСТ/Артикул</t>
  </si>
  <si>
    <t>ГОСТ</t>
  </si>
  <si>
    <t>577МЕ00891</t>
  </si>
  <si>
    <t>577МЕ00761</t>
  </si>
  <si>
    <t>577МЕ00421</t>
  </si>
  <si>
    <t>210М000891</t>
  </si>
  <si>
    <t>210М000761</t>
  </si>
  <si>
    <t>210М000421</t>
  </si>
  <si>
    <t>730MG30121</t>
  </si>
  <si>
    <t>522F12051</t>
  </si>
  <si>
    <t>221М030261</t>
  </si>
  <si>
    <t>260М000421</t>
  </si>
  <si>
    <t>TY4251</t>
  </si>
  <si>
    <t>Артикул TYCO</t>
  </si>
  <si>
    <t>219М000891</t>
  </si>
  <si>
    <t>Тип, марка, обозначение</t>
  </si>
  <si>
    <t>Произво-дитель</t>
  </si>
  <si>
    <t>ед. измерен.</t>
  </si>
  <si>
    <t>цена за единицу</t>
  </si>
  <si>
    <t>Наименование и технич. характеристика</t>
  </si>
  <si>
    <t>Единицы измерения</t>
  </si>
  <si>
    <t>шт.</t>
  </si>
  <si>
    <t>м.</t>
  </si>
  <si>
    <t>т.</t>
  </si>
  <si>
    <t>уп.</t>
  </si>
  <si>
    <t>ИТОГО:</t>
  </si>
  <si>
    <t>шт</t>
  </si>
  <si>
    <t>пог.м.</t>
  </si>
  <si>
    <t>Труба в ППУ-Пэ D273х8,0/400 ГОСТ 30732-2006 *</t>
  </si>
  <si>
    <t>Труба в ППУ-Пэ D219х6,0/315 ГОСТ 30732-2006 *</t>
  </si>
  <si>
    <t>т</t>
  </si>
  <si>
    <t>Фитинг чугунный - угольник переходный 32х25 (имп.)</t>
  </si>
  <si>
    <t>Фитинг чугунный - угольник переходный 32х20 (имп.) *</t>
  </si>
  <si>
    <t>Фитинг чугунный - угольник переходный 32х15 (имп.) *</t>
  </si>
  <si>
    <t>Фитинг чугунный - угольник переходный 25х15 ГОСТ 8947-75</t>
  </si>
  <si>
    <t>Фитинг чугунный - угольник переходный 25х15 (имп.)</t>
  </si>
  <si>
    <t>Фитинг чугунный - угольник ДУ-50 ГОСТ 8946-75</t>
  </si>
  <si>
    <t>Фитинг чугунный - угольник ДУ-50 (имп)</t>
  </si>
  <si>
    <t>Фитинг чугунный - угольник ДУ-40 ГОСТ 8946-75</t>
  </si>
  <si>
    <t>Фитинг чугунный - угольник ДУ-40 (имп.)</t>
  </si>
  <si>
    <t>Фитинг чугунный - угольник ДУ-32 ГОСТ 8946-75</t>
  </si>
  <si>
    <t>Фитинг чугунный - угольник ДУ-32 (имп.)</t>
  </si>
  <si>
    <t>Фитинг чугунный - угольник ДУ-25 ГОСТ 8946-75</t>
  </si>
  <si>
    <t>Фитинг чугунный - угольник ДУ-25 (имп.)</t>
  </si>
  <si>
    <t>Фитинг чугунный - угольник ДУ-20 ГОСТ 8946-75</t>
  </si>
  <si>
    <t>Фитинг чугунный - угольник ДУ-20 (имп.)</t>
  </si>
  <si>
    <t>Фитинг чугунный - угольник ДУ-15 ГОСТ 8946-75</t>
  </si>
  <si>
    <t>Фитинг чугунный - угольник ДУ-15 (имп)</t>
  </si>
  <si>
    <t>Фитинг чугунный - угольник ДУ-15 "Gebo" (90-4s)</t>
  </si>
  <si>
    <t>Фитинг чугунный - тройник переходный 32х25 (имп.)</t>
  </si>
  <si>
    <t>Фитинг чугунный - тройник переходный 32х20</t>
  </si>
  <si>
    <t>Фитинг чугунный - тройник переходный 32х15 (имп.)</t>
  </si>
  <si>
    <t>Фитинг чугунный - тройник переходный 32х15 "Gebo" (130-2</t>
  </si>
  <si>
    <t>Фитинг чугунный - тройник переходный 25х20 ГОСТ 8948-75</t>
  </si>
  <si>
    <t>Фитинг чугунный - тройник переходный 25х20 (имп)</t>
  </si>
  <si>
    <t>Фитинг чугунный - тройник переходный 25х15 (имп.)</t>
  </si>
  <si>
    <t>Фитинг чугунный - тройник переходный 20х15 ГОСТ 8948-75</t>
  </si>
  <si>
    <t>Фитинг чугунный - тройник переходный 20х15 (имп.)</t>
  </si>
  <si>
    <t>Фитинг чугунный - тройник переходный 20х15 "Gebo" (130-22s)</t>
  </si>
  <si>
    <t>Фитинг чугунный - тройник ДУ-50 (имп.)</t>
  </si>
  <si>
    <t>Фитинг чугунный - тройник ДУ-40 ГОСТ 8948-75</t>
  </si>
  <si>
    <t>Фитинг чугунный - тройник ДУ-32 ГОСТ 8948-75</t>
  </si>
  <si>
    <t>Фитинг чугунный - тройник ДУ-32 (имп.)</t>
  </si>
  <si>
    <t>Фитинг чугунный - тройник ДУ-25 ГОСТ 8948-75</t>
  </si>
  <si>
    <t>Фитинг чугунный - тройник ДУ-25 (имп.)</t>
  </si>
  <si>
    <t>Фитинг чугунный - тройник ДУ-20 ГОСТ 8948-75</t>
  </si>
  <si>
    <t>Фитинг чугунный - тройник ДУ-20 (имп.)</t>
  </si>
  <si>
    <t>Фитинг чугунный - тройник ДУ-15 ГОСТ 8948-75</t>
  </si>
  <si>
    <t>Фитинг чугунный - тройник ДУ-15 (имп.)</t>
  </si>
  <si>
    <t>Фитинг чугунный - муфта переходная 32х25 ГОСТ 8954-75</t>
  </si>
  <si>
    <t>Фитинг чугунный - муфта переходная 32х20 (имп.)</t>
  </si>
  <si>
    <t>Фитинг чугунный - муфта переходная 25х20  ГОСТ 8957-75</t>
  </si>
  <si>
    <t>Фитинг чугунный - муфта переходная 25х15  ГОСТ 8957-75</t>
  </si>
  <si>
    <t>Фитинг чугунный - муфта переходная 25х15  (имп.)</t>
  </si>
  <si>
    <t>Фитинг ОЦ. стальной - резьба ДУ 80</t>
  </si>
  <si>
    <t>Фитинг ОЦ. стальной - резьба ДУ 65</t>
  </si>
  <si>
    <t>Фитинг ОЦ. стальной - резьба ДУ 50</t>
  </si>
  <si>
    <t>Фитинг ОЦ. стальной - резьба ДУ 40</t>
  </si>
  <si>
    <t>Фитинг ОЦ. стальной - резьба ДУ 32</t>
  </si>
  <si>
    <t>Фитинг ОЦ. стальной - резьба ДУ 25, L=400</t>
  </si>
  <si>
    <t>Фитинг ОЦ. стальной - резьба ДУ 25</t>
  </si>
  <si>
    <t>Фитинг ОЦ. стальной - резьба ДУ 20</t>
  </si>
  <si>
    <t>Фитинг ОЦ. стальной - резьба ДУ 15</t>
  </si>
  <si>
    <t>Фитинг ОЦ. стальной - бочонок ДУ 50</t>
  </si>
  <si>
    <t>Фитинг ОЦ. стальной - бочонок ДУ 40</t>
  </si>
  <si>
    <t>Фитинг ОЦ. стальной - бочонок ДУ 32</t>
  </si>
  <si>
    <t>Фитинг ОЦ. стальной - бочонок ДУ 25</t>
  </si>
  <si>
    <t>Фитинг ОЦ. стальной - бочонок ДУ 20</t>
  </si>
  <si>
    <t>Фитинг ОЦ. стальной - бочонок ДУ 15</t>
  </si>
  <si>
    <t>Тройник стальной ф159х4,5-6,0  ГОСТ 17376</t>
  </si>
  <si>
    <t>Тройник стальной ф133х4,5  ГОСТ 17376</t>
  </si>
  <si>
    <t>Тройник стальной ф108х4-89х4  ГОСТ 17376 переходной</t>
  </si>
  <si>
    <t>Тройник стальной ф108х4-76х3,5  ГОСТ 17376 переходной</t>
  </si>
  <si>
    <t>Тройник стальной ф108х4-6  ГОСТ 17376</t>
  </si>
  <si>
    <t>Тройник стальной ф 89х3,5-57х3,0 ГОСТ 17376 переходной</t>
  </si>
  <si>
    <t>Тройник стальной ф 89х3,5-4  ГОСТ 17376</t>
  </si>
  <si>
    <t>Тройник стальной ф 76х3,5-4  ГОСТ 17376</t>
  </si>
  <si>
    <t>Тройник стальной ф 57х3-4  ГОСТ 17376</t>
  </si>
  <si>
    <t>Тройник стальной 40 (48,3)x2,8 ст.20  исп1</t>
  </si>
  <si>
    <t>Тройник стальной 32 (42,4)х2,6 ст.20  исп.1</t>
  </si>
  <si>
    <t>Тройник стальной 25(33,7)х2,6 ст.20 исп.1</t>
  </si>
  <si>
    <t>Тройник стальной 20 (26,9)х2,5 ст.20  исп.1</t>
  </si>
  <si>
    <t>Тройник стальной 15 (21,3)х2,5 ст.20  исп.1 *</t>
  </si>
  <si>
    <t>Тройник стальной  оцинк.108х4-6 ст.20 ГОСТ 17376</t>
  </si>
  <si>
    <t>Тройник стальной  оцинк. 89х3,5 ст.20 ГОСТ 17376</t>
  </si>
  <si>
    <t>Тройник стальной  оцинк. 76х3,5 ст.20 ГОСТ 17376</t>
  </si>
  <si>
    <t>Тройник стальной  оцинк. 57х3,0ст.20 ГОСТ 17376</t>
  </si>
  <si>
    <t>Переход стальной оцинк. ф159х4,5-108х4,0 ГОСТ 17378</t>
  </si>
  <si>
    <t>Переход стальной оцинк. ф133х5,0-108х4,5 ГОСТ 17378</t>
  </si>
  <si>
    <t>Переход стальной оцинк. ф108х4,0-89х3,5 ГОСТ 17378</t>
  </si>
  <si>
    <t>Переход стальной оцинк. ф108х4,0-76х3,5 ГОСТ 17378</t>
  </si>
  <si>
    <t>Переход стальной оцинк. ф108х4,0-57х3,0 ГОСТ 17378</t>
  </si>
  <si>
    <t>Переход стальной оцинк. ф 89х3,5-76х3,5 ГОСТ 17378</t>
  </si>
  <si>
    <t>Переход стальной оцинк. ф 89х3,5-57х3,0 ГОСТ 17378</t>
  </si>
  <si>
    <t>Переход стальной оцинк. ф 76х3,5-57х3,0 ГОСТ 17378</t>
  </si>
  <si>
    <t>Переход стальной оцинк. ф 76х3,5-45х3,0 ГОСТ 17378</t>
  </si>
  <si>
    <t>Переход стальной оцинк. ф 57х3,0-45х2,0 ГОСТ 17378</t>
  </si>
  <si>
    <t>Переход стальной оцинк. ф 57х3,0-38х2,0 ГОСТ 17378</t>
  </si>
  <si>
    <t>Переход стальной оцинк. ф 57х3,0-32х2,0 ГОСТ 17378</t>
  </si>
  <si>
    <t>Переход стальной оцинк. ф 57х3,0-25х2,0 ГОСТ 17378</t>
  </si>
  <si>
    <t>Переход стальной оцинк. ф 45х2,5-38х2,0 ГОСТ 17378</t>
  </si>
  <si>
    <t>Переход стальной оцинк. ф 45х2,5-32х2,0 ГОСТ 17378</t>
  </si>
  <si>
    <t>Переход стальной оцинк. ф 45х2,5-25х1,6 ГОСТ 17378</t>
  </si>
  <si>
    <t>Переход стальной оцинк. ф 38х2,0-32х2,0 ГОСТ 17378</t>
  </si>
  <si>
    <t>Переход стальной оцинк. ф 38х2,0-25х1,6 ГОСТ 17378</t>
  </si>
  <si>
    <t>Переход стальной оцинк. ф 32х2,0-25х1,6 ГОСТ 17378 *</t>
  </si>
  <si>
    <t>Переход стальной оцинк. ДУ 32х20 ГОСТ 17378</t>
  </si>
  <si>
    <t>Переход стальной оцинк. ДУ 25х20 ГОСТ 17378</t>
  </si>
  <si>
    <t>Переход стальной оцинк. ДУ 25х15 ГОСТ 17378</t>
  </si>
  <si>
    <t>Переход стальной оцинк. ДУ 20х15 ГОСТ 17378</t>
  </si>
  <si>
    <t>Переход стальной D 273х7,0-219х6,0 ГОСТ 17378</t>
  </si>
  <si>
    <t>Переход стальной D 273х7,0-159х4,5 ГОСТ 17378</t>
  </si>
  <si>
    <t>Переход стальной D 219х6,0-159х4,5 ГОСТ 17378</t>
  </si>
  <si>
    <t>Переход стальной D 219х6,0-108х4,0 ГОСТ 17378</t>
  </si>
  <si>
    <t>Переход стальной D 159х4,5-89х3,5 ГОСТ 17378</t>
  </si>
  <si>
    <t>Переход стальной D 159х4,5-76х3,5 ГОСТ 17378</t>
  </si>
  <si>
    <t>Переход стальной D 159х4,5-57х3,0 ГОСТ 17378</t>
  </si>
  <si>
    <t>Переход стальной D 159х4,5-133х4,0 ГОСТ 17378</t>
  </si>
  <si>
    <t>Переход стальной D 159х4,5-108х4,0 ГОСТ 17378</t>
  </si>
  <si>
    <t>Переход стальной D 133х5,0- 89х3,5 ГОСТ 17378</t>
  </si>
  <si>
    <t>Переход стальной D 133х5,0- 76х3,5 ГОСТ 17378</t>
  </si>
  <si>
    <t>Переход стальной D 133х4,0-108х4,0 ГОСТ 17378</t>
  </si>
  <si>
    <t>Переход стальной D 108х4,0-89х3,5 ГОСТ 17378</t>
  </si>
  <si>
    <t>Переход стальной D 108х4,0-76х3,5 ГОСТ 17378</t>
  </si>
  <si>
    <t>Переход стальной D 108х4,0-57х3,0 ГОСТ 17378</t>
  </si>
  <si>
    <t>Переход стальной D  89х3,5-76х3,5 ГОСТ 17378</t>
  </si>
  <si>
    <t>Переход стальной D  89х3,5-57х3,0 ГОСТ 17378</t>
  </si>
  <si>
    <t>Переход стальной D  89х3,5-45х2,5 ГОСТ 17378</t>
  </si>
  <si>
    <t>Переход стальной D  76х3,5-57х3,0 ГОСТ 17378</t>
  </si>
  <si>
    <t>Переход стальной D  76х3,5-45х2,5 ГОСТ 17378</t>
  </si>
  <si>
    <t>Переход стальной D  76х3,5-38х2,5 ГОСТ 17378</t>
  </si>
  <si>
    <t>Переход стальной D  57х3,0-45х2,5 ГОСТ 17378</t>
  </si>
  <si>
    <t>Переход стальной D  57х3,0-38х2,0 ГОСТ 17378</t>
  </si>
  <si>
    <t>Переход стальной D  57х3,0-32х2,0 ГОСТ17378</t>
  </si>
  <si>
    <t>Переход стальной D  57х3,0-25х1,6 ГОСТ 17378</t>
  </si>
  <si>
    <t>Переход стальной D  45х2,5-38х2,0 ГОСТ 17378</t>
  </si>
  <si>
    <t>Переход стальной D  45х2,5-32х2,0 ГОСТ 17378</t>
  </si>
  <si>
    <t>Переход стальной D  45х2,5-25х1,6 ГОСТ 17378</t>
  </si>
  <si>
    <t>Переход стальной D  38х3,0-32х2,0 ГОСТ 17378</t>
  </si>
  <si>
    <t>Переход стальной D  38х3,0-25х2,0 ГОСТ 17378</t>
  </si>
  <si>
    <t>Переход стальной D  32х2,0-25х1,6 ГОСТ 17378</t>
  </si>
  <si>
    <t>Переход стальной  ДУ 32х20 ГОСТ 17378</t>
  </si>
  <si>
    <t>Переход стальной  ДУ 25х20 ГОСТ 17378</t>
  </si>
  <si>
    <t>Переход стальной  ДУ 25х15 ГОСТ 17378</t>
  </si>
  <si>
    <t>Переход стальной  ДУ 20х15 ГОСТ 17378</t>
  </si>
  <si>
    <t>Отвод стальной к/з оц.D159х4,5 ГОСТ 17375</t>
  </si>
  <si>
    <t>Отвод стальной к/з оц.D133х5,0 ГОСТ 17375 *</t>
  </si>
  <si>
    <t>Отвод стальной к/з оц.D108х4,0 ГОСТ 17375</t>
  </si>
  <si>
    <t>Отвод стальной к/з оц.D 89х3,5 ГОСТ 17375</t>
  </si>
  <si>
    <t>Отвод стальной к/з оц.D 76х3,5 ГОСТ 17375</t>
  </si>
  <si>
    <t>Отвод стальной к/з оц.D 57х3,5 ГОСТ 17375</t>
  </si>
  <si>
    <t>Отвод стальной к/з оц.D 45х3,0 ГОСТ 17375</t>
  </si>
  <si>
    <t>Отвод стальной к/з оц. ДУ 40х3,5 ТУ</t>
  </si>
  <si>
    <t>Отвод стальной к/з оц. ДУ 32х3,2 ТУ</t>
  </si>
  <si>
    <t>Отвод стальной к/з оц. ДУ 25х3,2 ТУ</t>
  </si>
  <si>
    <t>Отвод стальной к/з оц. ДУ 20х2,8 ТУ</t>
  </si>
  <si>
    <t>Отвод стальной к/з оц. ДУ 15х2,8 ТУ</t>
  </si>
  <si>
    <t>Отвод стальной к/з D325х8,0 ГОСТ 17375 ст.20</t>
  </si>
  <si>
    <t>Отвод стальной к/з D273х7,0 ГОСТ 17375 ст.20</t>
  </si>
  <si>
    <t>Отвод стальной к/з D219х6,0 ГОСТ 17375 ст.20</t>
  </si>
  <si>
    <t>Отвод стальной к/з D159х4,5 ГОСТ 17375 ст.20</t>
  </si>
  <si>
    <t>Отвод стальной к/з D133х4,0 ГОСТ 17375 ст.20</t>
  </si>
  <si>
    <t>Отвод стальной к/з D114х4,0 ГОСТ 17375 ст.20</t>
  </si>
  <si>
    <t>Отвод стальной к/з D108х4,0 (45гр.) ГОСТ 17375 ст.20</t>
  </si>
  <si>
    <t>Отвод стальной к/з D108х3,5-4,0 ГОСТ 17375 ст.20</t>
  </si>
  <si>
    <t>Отвод стальной к/з D 89х3,5 ГОСТ 17375 ст.20</t>
  </si>
  <si>
    <t>Отвод стальной к/з D 89х3,5 (45гр.) ГОСТ 17375 ст.20</t>
  </si>
  <si>
    <t>Отвод стальной к/з D 76х3,5-4  ст.20</t>
  </si>
  <si>
    <t>Отвод стальной к/з D 76х3,5 (45гр.) ГОСТ 17375 ст.20</t>
  </si>
  <si>
    <t>Отвод стальной к/з D 57х3,5, ГОСТ 17375</t>
  </si>
  <si>
    <t>Отвод стальной к/з D 57х3,5 (45гр.) ГОСТ 17375 ст.20</t>
  </si>
  <si>
    <t>Отвод стальной к/з D 57х3-3,5  ст.20</t>
  </si>
  <si>
    <t>Отвод стальной к/з D 45х3,0 ГОСТ 17375 ст.20</t>
  </si>
  <si>
    <t>Отвод стальной к/з  ДУ 50х3,5, ТУ</t>
  </si>
  <si>
    <t>Отвод стальной к/з  ДУ 40х3,5, ТУ</t>
  </si>
  <si>
    <t>Отвод стальной к/з  ДУ 32х3,2, ТУ</t>
  </si>
  <si>
    <t>Отвод стальной к/з  ДУ 25х3,2, ТУ</t>
  </si>
  <si>
    <t>Отвод стальной к/з  ДУ 20х2,8, ТУ</t>
  </si>
  <si>
    <t>Отвод стальной к/з  ДУ 15х2,8, ТУ</t>
  </si>
  <si>
    <t>Отвод стальной гнутый с резьбой ДУ 15</t>
  </si>
  <si>
    <t>Отвод стальной гнутый оц. ДУ 50</t>
  </si>
  <si>
    <t>Отвод стальной гнутый оц. ДУ 40</t>
  </si>
  <si>
    <t>Отвод стальной гнутый оц. ДУ 32</t>
  </si>
  <si>
    <t>Отвод стальной гнутый оц. ДУ 25</t>
  </si>
  <si>
    <t>Отвод стальной гнутый оц. ДУ 20</t>
  </si>
  <si>
    <t>Отвод стальной гнутый оц. ДУ 15</t>
  </si>
  <si>
    <t>Отвод стальной гнутый ДУ 50</t>
  </si>
  <si>
    <t>Отвод стальной гнутый ДУ 40</t>
  </si>
  <si>
    <t>Отвод стальной гнутый ДУ 32</t>
  </si>
  <si>
    <t>Отвод стальной гнутый ДУ 25</t>
  </si>
  <si>
    <t>Отвод стальной гнутый ДУ 15</t>
  </si>
  <si>
    <t>Заглушка чугун. с нар.резьбой Ф32</t>
  </si>
  <si>
    <t>Заглушка чугун. с нар.резьбой Ф25</t>
  </si>
  <si>
    <t>Заглушка чугун. с нар.резьбой Ф20</t>
  </si>
  <si>
    <t>Заглушка чугун. с нар.резьбой Ф15</t>
  </si>
  <si>
    <t>Заглушка чугун. с внутр.резьбой Ф32 *</t>
  </si>
  <si>
    <t>Заглушка чугун. с внутр.резьбой Ф25</t>
  </si>
  <si>
    <t>Заглушка чугун. с внутр.резьбой Ф20</t>
  </si>
  <si>
    <t>Заглушка чугун. с внутр.резьбой Ф15</t>
  </si>
  <si>
    <t>Заглушка стальная эллиптическая325х8-10 Ст.20 ГОСТ 17379 *</t>
  </si>
  <si>
    <t>Заглушка стальная эллиптическая273х7,0-10,0 Ст.20 ГОСТ 17379</t>
  </si>
  <si>
    <t>Заглушка стальная эллиптическая219х8,0-10,0 Ст.20 ГОСТ 17379</t>
  </si>
  <si>
    <t>Заглушка стальная эллиптическая159х4,5-6,0 Ст.20 ГОСТ 17379</t>
  </si>
  <si>
    <t>Заглушка стальная эллиптическая133х4,0- 6,0 Ст.20 ГОСТ 17379</t>
  </si>
  <si>
    <t>Заглушка стальная эллиптическая108х4,0-6,0 Ст.20 ГОСТ 17379</t>
  </si>
  <si>
    <t>Заглушка стальная эллиптическая 89х3,5-5,0 Ст.20 ГОСТ 17379</t>
  </si>
  <si>
    <t>Заглушка стальная эллиптическая 76х3,5-5,0 Ст.20 ГОСТ 17379</t>
  </si>
  <si>
    <t>Заглушка стальная эллиптическая 57х3,0-5,0 Ст.20 ГОСТ 17379</t>
  </si>
  <si>
    <t>Заглушка стальная эллиптическая 45х2,5-4,0 Ст.20 ГОСТ 17379</t>
  </si>
  <si>
    <t>Заглушка стальная эллиптическая 38х2,0-3,0 Ст.20 ГОСТ 17379</t>
  </si>
  <si>
    <t>Заглушка стальная эллиптическая 32х2,0-3,0 Ст.20 ГОСТ 17379</t>
  </si>
  <si>
    <t>Заглушка стальная фланцевая Ду100 Ру 16 ОСТ 26-11-07-85</t>
  </si>
  <si>
    <t>Заглушка стальная фланцевая Ду100 Ру 10 ОСТ 26-11-07-85</t>
  </si>
  <si>
    <t>Заглушка стальная фланцевая Ду 80 Ру 16 ГОСТ 12820-80</t>
  </si>
  <si>
    <t>Заглушка стальная с нар.резьбой Ф32</t>
  </si>
  <si>
    <t>Заглушка стальная с нар.резьбой Ф20</t>
  </si>
  <si>
    <t>Заглушка стальная с внутр.резьбой Ф32</t>
  </si>
  <si>
    <t>Заглушка стальная с внутр.резьбой Ф30</t>
  </si>
  <si>
    <t>Заглушка стальная с внутр.резьбой Ф25</t>
  </si>
  <si>
    <t>01.02. Детали трубопроводов: заглушки, отводы, переходы, тройники</t>
  </si>
  <si>
    <t>Труба черная эл/св D720х9,0 ГОСТ20295-85, лежалая *</t>
  </si>
  <si>
    <t>Труба черная эл/св D219х6,0 ГОСТ 10704-91 *</t>
  </si>
  <si>
    <t>Труба черная эл/св D219х5,0 ГОСТ 10704-91 *</t>
  </si>
  <si>
    <t>Труба черная эл/св D159х4,5 ГОСТ 10704-91 *</t>
  </si>
  <si>
    <t>Труба черная эл/св D159х4,0 ГОСТ 10704-91 *</t>
  </si>
  <si>
    <t>Труба черная эл/св D133х4,0 ГОСТ 10704-91 *</t>
  </si>
  <si>
    <t>Труба черная эл/св D108х4,0 ГОСТ 10704-91 *</t>
  </si>
  <si>
    <t>Труба черная эл/св D108х3,5 ГОСТ 10704-91 *</t>
  </si>
  <si>
    <t>Труба черная эл/св D 89х4,0 ГОСТ 10704-91 *</t>
  </si>
  <si>
    <t>Труба черная эл/св D 89х3,5 ГОСТ 10704-91 *</t>
  </si>
  <si>
    <t>Труба черная эл/св D 76х4,0 ГОСТ 10704-91 *</t>
  </si>
  <si>
    <t>Труба черная эл/св D 76х3,5 ГОСТ 10704-91 *</t>
  </si>
  <si>
    <t>Труба черная эл/св D 57х3,5 ГОСТ 10704-91 *</t>
  </si>
  <si>
    <t>Труба черная ВГП ДУ 50х3,5 ГОСТ 3262-75 *</t>
  </si>
  <si>
    <t>Труба черная ВГП ДУ 40х3,5 ГОСТ 3262-75 *</t>
  </si>
  <si>
    <t>Труба черная ВГП ДУ 32х3,2 ГОСТ 3262-75 *</t>
  </si>
  <si>
    <t>Труба черная ВГП ДУ 25х3,2 ГОСТ 3262-75 *</t>
  </si>
  <si>
    <t>Труба черная ВГП ДУ 25х2,8 ГОСТ 3262-75 *</t>
  </si>
  <si>
    <t>Труба черная ВГП ДУ 20х2,8 ГОСТ 3262-75 *</t>
  </si>
  <si>
    <t>Труба черная ВГП ДУ 15х2,8 ГОСТ 3262-75 *</t>
  </si>
  <si>
    <t>Труба оцинкованная эл/св D159х4,0 ГОСТ 10704-91 *</t>
  </si>
  <si>
    <t>Труба оцинкованная эл/св D133х4,0 ГОСТ 10704-91</t>
  </si>
  <si>
    <t>Труба оцинкованная эл/св D133х4,0 ГОСТ 10704-91 *</t>
  </si>
  <si>
    <t>Труба оцинкованная эл/св D108х3,5 ГОСТ 10704-91 *</t>
  </si>
  <si>
    <t>Труба оцинкованная эл/св D 89х3,5 ГОСТ 10704-91 *</t>
  </si>
  <si>
    <t>Труба оцинкованная эл/св D 76х3,5 ГОСТ 10704-91 *</t>
  </si>
  <si>
    <t>Труба оцинкованная эл/св D 57х3,5 ГОСТ 10704-91 *</t>
  </si>
  <si>
    <t>Труба оцинкованная ВГП ДУ 50х3,5 ГОСТ 3262-75 *</t>
  </si>
  <si>
    <t>Труба оцинкованная ВГП ДУ 40х3,5 ГОСТ 3262-75 *</t>
  </si>
  <si>
    <t>Труба оцинкованная ВГП ДУ 32х3,2 ГОСТ 3262-75 *</t>
  </si>
  <si>
    <t>Труба оцинкованная ВГП ДУ 25х3,2 ГОСТ 3262-75 *</t>
  </si>
  <si>
    <t>Труба оцинкованная ВГП ДУ 20х2,8 ГОСТ 3262-75 *</t>
  </si>
  <si>
    <t>Труба оцинкованная ВГП ДУ 15х2,8 ГОСТ 3262-75 *</t>
  </si>
  <si>
    <t>Труба бесшовная D159х5,0 ГОСТ 8732-78 *</t>
  </si>
  <si>
    <t>Труба бесшовная D133х5,0 ГОСТ 8732-78 *</t>
  </si>
  <si>
    <t>Труба бесшовная D108х5,0 ГОСТ 8732-78 *</t>
  </si>
  <si>
    <t>Труба бесшовная D108х4,0 ГОСТ 8732-78 *</t>
  </si>
  <si>
    <t>Труба бесшовная D 89х5,0 ГОСТ 8732-78 *</t>
  </si>
  <si>
    <t>Труба бесшовная D 89х4,0 ГОСТ 8732-78 *</t>
  </si>
  <si>
    <t>Труба бесшовная D 76х4,0 ГОСТ 8732-78 *</t>
  </si>
  <si>
    <t>Труба бесшовная D 76х3,5 ГОСТ 8732-78 *</t>
  </si>
  <si>
    <t>Труба бесшовная D 57х4,0 ГОСТ 8732-78 *</t>
  </si>
  <si>
    <t>Труба бесшовная D 57х3,5 ГОСТ 8732-78 *</t>
  </si>
  <si>
    <t>Труба бесшовная D 15х3,0 ГОСТ 8734-75, лежалая *</t>
  </si>
  <si>
    <t>01.01. Трубы стальные черные и оцинкованные</t>
  </si>
  <si>
    <t>01. Трубы стальные и фитинги для систем ХГС, ГВС и отопления</t>
  </si>
  <si>
    <t>Розн. цена (до 5000 руб.)</t>
  </si>
  <si>
    <t>М. опт. цена (от 5000 руб.)</t>
  </si>
  <si>
    <t>Опт. цена (от 25000 руб.)</t>
  </si>
  <si>
    <t>Ед. изм.</t>
  </si>
  <si>
    <t>Наименование товара</t>
  </si>
  <si>
    <t>Код</t>
  </si>
  <si>
    <t>№ п/п</t>
  </si>
  <si>
    <t>Отвод стальной гнутый ДУ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</si>
</sst>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distributed" wrapText="1"/>
    </xf>
    <xf numFmtId="0" fontId="0" fillId="0" borderId="0" xfId="0" applyAlignment="1">
      <alignment horizontal="justify" vertical="justify"/>
    </xf>
    <xf numFmtId="0" fontId="0" fillId="3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distributed" wrapText="1"/>
    </xf>
    <xf numFmtId="0" fontId="0" fillId="2" borderId="1" xfId="0" applyFill="1" applyBorder="1"/>
    <xf numFmtId="0" fontId="0" fillId="7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distributed" wrapText="1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justify" wrapText="1"/>
    </xf>
    <xf numFmtId="0" fontId="1" fillId="0" borderId="0" xfId="0" applyFont="1" applyAlignment="1">
      <alignment horizontal="left" vertical="distributed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distributed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distributed" wrapText="1"/>
    </xf>
    <xf numFmtId="0" fontId="0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ont="1" applyFill="1" applyBorder="1" applyAlignment="1"/>
    <xf numFmtId="0" fontId="0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0" fillId="5" borderId="2" xfId="0" applyFill="1" applyBorder="1"/>
    <xf numFmtId="0" fontId="0" fillId="5" borderId="2" xfId="0" applyFill="1" applyBorder="1" applyAlignment="1"/>
    <xf numFmtId="0" fontId="0" fillId="5" borderId="3" xfId="0" applyFill="1" applyBorder="1" applyAlignment="1"/>
    <xf numFmtId="0" fontId="0" fillId="7" borderId="1" xfId="0" applyFill="1" applyBorder="1"/>
    <xf numFmtId="0" fontId="0" fillId="8" borderId="2" xfId="0" applyFill="1" applyBorder="1" applyAlignment="1"/>
    <xf numFmtId="0" fontId="0" fillId="8" borderId="3" xfId="0" applyFill="1" applyBorder="1" applyAlignment="1"/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distributed" wrapText="1"/>
    </xf>
    <xf numFmtId="0" fontId="1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0" fontId="1" fillId="6" borderId="1" xfId="0" applyFont="1" applyFill="1" applyBorder="1" applyAlignment="1">
      <alignment horizontal="right" vertical="center" wrapText="1"/>
    </xf>
    <xf numFmtId="0" fontId="0" fillId="0" borderId="0" xfId="0" applyAlignment="1"/>
    <xf numFmtId="0" fontId="0" fillId="6" borderId="0" xfId="0" applyFill="1"/>
    <xf numFmtId="0" fontId="0" fillId="6" borderId="0" xfId="0" applyFill="1" applyBorder="1"/>
    <xf numFmtId="0" fontId="0" fillId="0" borderId="0" xfId="0" applyAlignment="1">
      <alignment wrapText="1"/>
    </xf>
    <xf numFmtId="0" fontId="0" fillId="7" borderId="0" xfId="0" applyFill="1"/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/>
    <xf numFmtId="0" fontId="0" fillId="3" borderId="1" xfId="0" applyFill="1" applyBorder="1" applyAlignment="1"/>
    <xf numFmtId="0" fontId="0" fillId="6" borderId="1" xfId="0" applyFill="1" applyBorder="1" applyAlignment="1"/>
    <xf numFmtId="0" fontId="0" fillId="7" borderId="1" xfId="0" applyFill="1" applyBorder="1" applyAlignment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5" fillId="11" borderId="5" xfId="0" applyNumberFormat="1" applyFont="1" applyFill="1" applyBorder="1" applyAlignment="1">
      <alignment horizontal="center" vertical="center"/>
    </xf>
    <xf numFmtId="0" fontId="5" fillId="11" borderId="5" xfId="0" applyNumberFormat="1" applyFont="1" applyFill="1" applyBorder="1" applyAlignment="1">
      <alignment horizontal="left" vertical="center"/>
    </xf>
    <xf numFmtId="0" fontId="5" fillId="11" borderId="5" xfId="0" applyNumberFormat="1" applyFont="1" applyFill="1" applyBorder="1" applyAlignment="1">
      <alignment horizontal="center" vertical="center" wrapText="1"/>
    </xf>
    <xf numFmtId="0" fontId="4" fillId="10" borderId="5" xfId="0" applyNumberFormat="1" applyFont="1" applyFill="1" applyBorder="1" applyAlignment="1">
      <alignment horizontal="left" vertical="top" wrapText="1"/>
    </xf>
    <xf numFmtId="3" fontId="3" fillId="0" borderId="5" xfId="0" applyNumberFormat="1" applyFont="1" applyBorder="1" applyAlignment="1">
      <alignment horizontal="right" vertical="top"/>
    </xf>
    <xf numFmtId="0" fontId="3" fillId="0" borderId="5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top"/>
    </xf>
    <xf numFmtId="2" fontId="3" fillId="0" borderId="5" xfId="0" applyNumberFormat="1" applyFont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0" fontId="0" fillId="8" borderId="2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80"/>
  <sheetViews>
    <sheetView zoomScaleNormal="100" workbookViewId="0">
      <selection activeCell="B8" sqref="B8"/>
    </sheetView>
  </sheetViews>
  <sheetFormatPr defaultRowHeight="15" x14ac:dyDescent="0.25"/>
  <cols>
    <col min="1" max="1" width="11.42578125" customWidth="1"/>
    <col min="2" max="2" width="10.140625" customWidth="1"/>
    <col min="3" max="3" width="15.28515625" customWidth="1"/>
    <col min="4" max="4" width="8.7109375" customWidth="1"/>
    <col min="5" max="5" width="20.5703125" customWidth="1"/>
    <col min="6" max="7" width="7.7109375" customWidth="1"/>
    <col min="8" max="18" width="10.7109375" customWidth="1"/>
    <col min="19" max="22" width="6.7109375" customWidth="1"/>
  </cols>
  <sheetData>
    <row r="1" spans="1:16" ht="1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15" customHeight="1" x14ac:dyDescent="0.25">
      <c r="A2" s="22" t="s">
        <v>0</v>
      </c>
      <c r="B2" s="22" t="s">
        <v>18</v>
      </c>
      <c r="C2" s="22" t="s">
        <v>69</v>
      </c>
      <c r="D2" s="22" t="s">
        <v>1</v>
      </c>
      <c r="E2" s="73" t="s">
        <v>50</v>
      </c>
      <c r="F2" s="74"/>
      <c r="G2" s="75"/>
      <c r="H2" s="76" t="s">
        <v>51</v>
      </c>
      <c r="I2" s="76"/>
      <c r="J2" s="76"/>
      <c r="K2" s="76"/>
    </row>
    <row r="3" spans="1:16" ht="15" customHeight="1" x14ac:dyDescent="0.25">
      <c r="A3" s="11" t="s">
        <v>68</v>
      </c>
      <c r="B3" s="15"/>
      <c r="C3" s="5"/>
      <c r="D3" s="5">
        <f>SUM(G4:G7)</f>
        <v>117</v>
      </c>
      <c r="E3" s="27" t="s">
        <v>75</v>
      </c>
      <c r="F3" s="28" t="s">
        <v>67</v>
      </c>
      <c r="G3" s="28" t="s">
        <v>66</v>
      </c>
      <c r="H3" s="21" t="s">
        <v>64</v>
      </c>
      <c r="I3" s="21" t="s">
        <v>65</v>
      </c>
      <c r="J3" s="38" t="s">
        <v>67</v>
      </c>
      <c r="K3" s="21" t="s">
        <v>66</v>
      </c>
    </row>
    <row r="4" spans="1:16" ht="15" customHeight="1" x14ac:dyDescent="0.25">
      <c r="A4" s="12" t="s">
        <v>10</v>
      </c>
      <c r="B4" s="15"/>
      <c r="C4" s="5"/>
      <c r="D4" s="5">
        <f>SUM(F4:F7)</f>
        <v>47</v>
      </c>
      <c r="E4" s="23" t="s">
        <v>47</v>
      </c>
      <c r="F4" s="24">
        <v>15</v>
      </c>
      <c r="G4" s="24">
        <f>F4*1</f>
        <v>15</v>
      </c>
      <c r="H4" s="8" t="s">
        <v>20</v>
      </c>
      <c r="I4" s="8">
        <v>24</v>
      </c>
      <c r="J4" s="36">
        <v>5</v>
      </c>
      <c r="K4" s="8">
        <f>PRODUCT(I4:J4)</f>
        <v>120</v>
      </c>
    </row>
    <row r="5" spans="1:16" ht="15" customHeight="1" x14ac:dyDescent="0.25">
      <c r="A5" s="13" t="s">
        <v>13</v>
      </c>
      <c r="B5" s="16"/>
      <c r="C5" s="5"/>
      <c r="D5" s="5">
        <f>D3</f>
        <v>117</v>
      </c>
      <c r="E5" s="23" t="s">
        <v>48</v>
      </c>
      <c r="F5" s="24">
        <v>2</v>
      </c>
      <c r="G5" s="24">
        <f>F5*2</f>
        <v>4</v>
      </c>
      <c r="H5" s="8" t="s">
        <v>19</v>
      </c>
      <c r="I5" s="8">
        <v>12</v>
      </c>
      <c r="J5" s="36">
        <v>6</v>
      </c>
      <c r="K5" s="8">
        <f>PRODUCT(I5:J5)</f>
        <v>72</v>
      </c>
    </row>
    <row r="6" spans="1:16" ht="15" customHeight="1" x14ac:dyDescent="0.25">
      <c r="A6" s="13" t="s">
        <v>9</v>
      </c>
      <c r="B6" s="16"/>
      <c r="C6" s="5"/>
      <c r="D6" s="5">
        <f>SUM(I4:I7)</f>
        <v>58</v>
      </c>
      <c r="E6" s="23" t="s">
        <v>2</v>
      </c>
      <c r="F6" s="24">
        <v>22</v>
      </c>
      <c r="G6" s="24">
        <f>F6*3</f>
        <v>66</v>
      </c>
      <c r="H6" s="8"/>
      <c r="I6" s="8">
        <v>22</v>
      </c>
      <c r="J6" s="36">
        <v>11</v>
      </c>
      <c r="K6" s="8">
        <f t="shared" ref="K6:K16" si="0">PRODUCT(I6:J6)</f>
        <v>242</v>
      </c>
    </row>
    <row r="7" spans="1:16" ht="15" customHeight="1" x14ac:dyDescent="0.25">
      <c r="A7" s="14" t="s">
        <v>9</v>
      </c>
      <c r="B7" s="17"/>
      <c r="C7" s="5"/>
      <c r="D7" s="5">
        <f>SUM(I8:I12)</f>
        <v>0</v>
      </c>
      <c r="E7" s="23" t="s">
        <v>6</v>
      </c>
      <c r="F7" s="24">
        <v>8</v>
      </c>
      <c r="G7" s="24">
        <f>F7*4</f>
        <v>32</v>
      </c>
      <c r="H7" s="8"/>
      <c r="I7" s="8"/>
      <c r="J7" s="36"/>
      <c r="K7" s="8">
        <f t="shared" si="0"/>
        <v>0</v>
      </c>
    </row>
    <row r="8" spans="1:16" ht="15" customHeight="1" x14ac:dyDescent="0.25">
      <c r="A8" s="14" t="s">
        <v>9</v>
      </c>
      <c r="B8" s="17"/>
      <c r="C8" s="5"/>
      <c r="D8" s="5">
        <f>SUM(I13:I17)</f>
        <v>0</v>
      </c>
      <c r="E8" s="23" t="s">
        <v>3</v>
      </c>
      <c r="F8" s="24"/>
      <c r="G8" s="24">
        <f>F8</f>
        <v>0</v>
      </c>
      <c r="H8" s="8"/>
      <c r="I8" s="8"/>
      <c r="J8" s="36"/>
      <c r="K8" s="8">
        <f t="shared" si="0"/>
        <v>0</v>
      </c>
    </row>
    <row r="9" spans="1:16" ht="15" customHeight="1" x14ac:dyDescent="0.25">
      <c r="A9" s="14" t="s">
        <v>52</v>
      </c>
      <c r="B9" s="17"/>
      <c r="C9" s="5"/>
      <c r="D9" s="5">
        <f>ROUNDUP(SUM(K4:K10),0/6)</f>
        <v>434</v>
      </c>
      <c r="E9" s="23"/>
      <c r="F9" s="24"/>
      <c r="G9" s="24"/>
      <c r="H9" s="8"/>
      <c r="I9" s="8"/>
      <c r="J9" s="36"/>
      <c r="K9" s="8">
        <f t="shared" si="0"/>
        <v>0</v>
      </c>
    </row>
    <row r="10" spans="1:16" ht="15" customHeight="1" x14ac:dyDescent="0.25">
      <c r="A10" s="14" t="s">
        <v>52</v>
      </c>
      <c r="B10" s="17"/>
      <c r="C10" s="5"/>
      <c r="D10" s="5">
        <f>SUM(K11:K17)/6</f>
        <v>0</v>
      </c>
      <c r="E10" s="23"/>
      <c r="F10" s="24"/>
      <c r="G10" s="24"/>
      <c r="H10" s="8"/>
      <c r="I10" s="8"/>
      <c r="J10" s="36"/>
      <c r="K10" s="8">
        <f t="shared" si="0"/>
        <v>0</v>
      </c>
    </row>
    <row r="11" spans="1:16" ht="15" customHeight="1" x14ac:dyDescent="0.25">
      <c r="A11" s="14"/>
      <c r="B11" s="17"/>
      <c r="C11" s="5"/>
      <c r="D11" s="5"/>
      <c r="E11" s="23"/>
      <c r="F11" s="24"/>
      <c r="G11" s="24"/>
      <c r="H11" s="9"/>
      <c r="I11" s="9"/>
      <c r="J11" s="37"/>
      <c r="K11" s="8">
        <f t="shared" si="0"/>
        <v>0</v>
      </c>
    </row>
    <row r="12" spans="1:16" ht="15" customHeight="1" x14ac:dyDescent="0.25">
      <c r="A12" s="14"/>
      <c r="B12" s="17"/>
      <c r="C12" s="5"/>
      <c r="D12" s="5"/>
      <c r="E12" s="23"/>
      <c r="F12" s="24"/>
      <c r="G12" s="24"/>
      <c r="H12" s="9"/>
      <c r="I12" s="9"/>
      <c r="J12" s="37"/>
      <c r="K12" s="8">
        <f t="shared" si="0"/>
        <v>0</v>
      </c>
    </row>
    <row r="13" spans="1:16" ht="15" customHeight="1" x14ac:dyDescent="0.25">
      <c r="A13" s="14"/>
      <c r="B13" s="17"/>
      <c r="C13" s="5"/>
      <c r="D13" s="5"/>
      <c r="E13" s="23"/>
      <c r="F13" s="24"/>
      <c r="G13" s="24"/>
      <c r="H13" s="9"/>
      <c r="I13" s="9"/>
      <c r="J13" s="37"/>
      <c r="K13" s="8">
        <f t="shared" si="0"/>
        <v>0</v>
      </c>
    </row>
    <row r="14" spans="1:16" ht="15" customHeight="1" x14ac:dyDescent="0.25">
      <c r="A14" s="14"/>
      <c r="B14" s="17"/>
      <c r="C14" s="5"/>
      <c r="D14" s="5"/>
      <c r="E14" s="23"/>
      <c r="F14" s="24"/>
      <c r="G14" s="24"/>
      <c r="H14" s="9"/>
      <c r="I14" s="9"/>
      <c r="J14" s="37"/>
      <c r="K14" s="8">
        <f t="shared" si="0"/>
        <v>0</v>
      </c>
    </row>
    <row r="15" spans="1:16" ht="15" customHeight="1" x14ac:dyDescent="0.25">
      <c r="A15" s="14"/>
      <c r="B15" s="17"/>
      <c r="C15" s="5"/>
      <c r="D15" s="5"/>
      <c r="E15" s="23"/>
      <c r="F15" s="24"/>
      <c r="G15" s="24"/>
      <c r="H15" s="9"/>
      <c r="I15" s="9"/>
      <c r="J15" s="37"/>
      <c r="K15" s="8">
        <f t="shared" si="0"/>
        <v>0</v>
      </c>
    </row>
    <row r="16" spans="1:16" ht="15" customHeight="1" x14ac:dyDescent="0.25">
      <c r="A16" s="12"/>
      <c r="B16" s="15"/>
      <c r="C16" s="5"/>
      <c r="D16" s="5"/>
      <c r="E16" s="23"/>
      <c r="F16" s="24"/>
      <c r="G16" s="24"/>
      <c r="H16" s="9"/>
      <c r="I16" s="9"/>
      <c r="J16" s="37"/>
      <c r="K16" s="8">
        <f t="shared" si="0"/>
        <v>0</v>
      </c>
    </row>
    <row r="17" spans="1:20" ht="15" customHeight="1" x14ac:dyDescent="0.25">
      <c r="A17" s="14"/>
      <c r="B17" s="17"/>
      <c r="C17" s="5"/>
      <c r="D17" s="5"/>
      <c r="E17" s="25"/>
      <c r="F17" s="26"/>
      <c r="G17" s="26"/>
      <c r="H17" s="9"/>
      <c r="I17" s="9"/>
      <c r="J17" s="37"/>
      <c r="K17" s="8">
        <f>PRODUCT(I17:J17)</f>
        <v>0</v>
      </c>
    </row>
    <row r="18" spans="1:20" ht="15" customHeight="1" x14ac:dyDescent="0.25">
      <c r="A18" s="14"/>
      <c r="B18" s="17"/>
      <c r="C18" s="5"/>
      <c r="D18" s="5"/>
      <c r="E18" s="23"/>
      <c r="F18" s="25"/>
      <c r="G18" s="30"/>
      <c r="H18" s="20" t="s">
        <v>4</v>
      </c>
      <c r="I18" s="20"/>
      <c r="J18" s="20">
        <f>SUM(J4:J17)</f>
        <v>22</v>
      </c>
      <c r="K18" s="10">
        <f>SUM(K4:K17)</f>
        <v>434</v>
      </c>
    </row>
    <row r="19" spans="1:20" ht="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</row>
    <row r="20" spans="1:20" ht="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</row>
    <row r="21" spans="1:20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</row>
    <row r="22" spans="1:20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</row>
    <row r="23" spans="1:20" ht="1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</row>
    <row r="24" spans="1:20" ht="1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</row>
    <row r="25" spans="1:20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</row>
    <row r="26" spans="1:20" ht="1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</row>
    <row r="27" spans="1:20" ht="1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</sheetData>
  <mergeCells count="3">
    <mergeCell ref="E2:G2"/>
    <mergeCell ref="H2:K2"/>
    <mergeCell ref="A1:P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Список!$B$2:$B$30</xm:f>
          </x14:formula1>
          <xm:sqref>B3:B18 H4:H17</xm:sqref>
        </x14:dataValidation>
        <x14:dataValidation type="list" showInputMessage="1" showErrorMessage="1">
          <x14:formula1>
            <xm:f>Список!$E$2:$E$7</xm:f>
          </x14:formula1>
          <xm:sqref>E4:E18</xm:sqref>
        </x14:dataValidation>
        <x14:dataValidation type="list" allowBlank="1" showInputMessage="1" showErrorMessage="1">
          <x14:formula1>
            <xm:f>Список!$A$4:$A$17</xm:f>
          </x14:formula1>
          <xm:sqref>A3:A18</xm:sqref>
        </x14:dataValidation>
        <x14:dataValidation type="list" showInputMessage="1" showErrorMessage="1">
          <x14:formula1>
            <xm:f>Список!$D$2:$D$10</xm:f>
          </x14:formula1>
          <xm:sqref>C3</xm:sqref>
        </x14:dataValidation>
        <x14:dataValidation type="list" showInputMessage="1" showErrorMessage="1">
          <x14:formula1>
            <xm:f>Список!$D$4:$D$31</xm:f>
          </x14:formula1>
          <xm:sqref>C4:C18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19"/>
  <sheetViews>
    <sheetView workbookViewId="0">
      <selection activeCell="B3" sqref="B3"/>
    </sheetView>
  </sheetViews>
  <sheetFormatPr defaultRowHeight="15" x14ac:dyDescent="0.25"/>
  <cols>
    <col min="1" max="1" width="16.28515625" customWidth="1"/>
    <col min="2" max="2" width="9.140625" customWidth="1"/>
    <col min="3" max="3" width="13.7109375" customWidth="1"/>
    <col min="5" max="5" width="20.85546875" customWidth="1"/>
    <col min="9" max="9" width="11" customWidth="1"/>
  </cols>
  <sheetData>
    <row r="1" spans="1:16" s="13" customFormat="1" ht="1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15" customHeight="1" x14ac:dyDescent="0.25">
      <c r="A2" s="22" t="s">
        <v>5</v>
      </c>
      <c r="B2" s="22" t="s">
        <v>89</v>
      </c>
      <c r="C2" s="22" t="s">
        <v>69</v>
      </c>
      <c r="D2" s="22" t="s">
        <v>1</v>
      </c>
      <c r="E2" s="73" t="s">
        <v>50</v>
      </c>
      <c r="F2" s="74"/>
      <c r="G2" s="75"/>
      <c r="H2" s="76" t="s">
        <v>87</v>
      </c>
      <c r="I2" s="76"/>
      <c r="J2" s="76"/>
      <c r="K2" s="76"/>
    </row>
    <row r="3" spans="1:16" ht="15" customHeight="1" x14ac:dyDescent="0.25">
      <c r="A3" s="11" t="s">
        <v>76</v>
      </c>
      <c r="B3" s="15"/>
      <c r="C3" s="5"/>
      <c r="D3" s="5">
        <f>SUM(G4:G8)</f>
        <v>0</v>
      </c>
      <c r="E3" s="27" t="s">
        <v>75</v>
      </c>
      <c r="F3" s="28" t="s">
        <v>67</v>
      </c>
      <c r="G3" s="28" t="s">
        <v>66</v>
      </c>
      <c r="H3" s="21" t="s">
        <v>64</v>
      </c>
      <c r="I3" s="21" t="s">
        <v>65</v>
      </c>
      <c r="J3" s="38" t="s">
        <v>67</v>
      </c>
      <c r="K3" s="21" t="s">
        <v>66</v>
      </c>
    </row>
    <row r="4" spans="1:16" ht="15" customHeight="1" x14ac:dyDescent="0.25">
      <c r="A4" s="12"/>
      <c r="B4" s="15"/>
      <c r="C4" s="5"/>
      <c r="D4" s="5">
        <f>SUM(F4:F7)</f>
        <v>0</v>
      </c>
      <c r="E4" s="23" t="s">
        <v>88</v>
      </c>
      <c r="F4" s="24"/>
      <c r="G4" s="24">
        <f>F4*1</f>
        <v>0</v>
      </c>
      <c r="H4" s="43"/>
      <c r="I4" s="8">
        <v>24</v>
      </c>
      <c r="J4" s="36">
        <v>5</v>
      </c>
      <c r="K4" s="8">
        <f>PRODUCT(I4:J4)</f>
        <v>120</v>
      </c>
    </row>
    <row r="5" spans="1:16" ht="15" customHeight="1" x14ac:dyDescent="0.25">
      <c r="A5" s="13"/>
      <c r="B5" s="16"/>
      <c r="C5" s="5"/>
      <c r="D5" s="5">
        <f>D3</f>
        <v>0</v>
      </c>
      <c r="E5" s="23"/>
      <c r="F5" s="24"/>
      <c r="G5" s="24">
        <f>F5*2</f>
        <v>0</v>
      </c>
      <c r="H5" s="43"/>
      <c r="I5" s="8">
        <v>12</v>
      </c>
      <c r="J5" s="36">
        <v>6</v>
      </c>
      <c r="K5" s="8">
        <f>PRODUCT(I5:J5)</f>
        <v>72</v>
      </c>
    </row>
    <row r="6" spans="1:16" ht="15" customHeight="1" x14ac:dyDescent="0.25">
      <c r="A6" s="13"/>
      <c r="B6" s="16"/>
      <c r="C6" s="5"/>
      <c r="D6" s="5">
        <f>SUM(I4:I7)</f>
        <v>58</v>
      </c>
      <c r="E6" s="23"/>
      <c r="F6" s="24"/>
      <c r="G6" s="24">
        <f>F6*3</f>
        <v>0</v>
      </c>
      <c r="H6" s="8"/>
      <c r="I6" s="8">
        <v>22</v>
      </c>
      <c r="J6" s="36">
        <v>11</v>
      </c>
      <c r="K6" s="8">
        <f t="shared" ref="K6:K16" si="0">PRODUCT(I6:J6)</f>
        <v>242</v>
      </c>
    </row>
    <row r="7" spans="1:16" ht="15" customHeight="1" x14ac:dyDescent="0.25">
      <c r="A7" s="14"/>
      <c r="B7" s="17"/>
      <c r="C7" s="5"/>
      <c r="D7" s="5">
        <f>SUM(I8:I12)</f>
        <v>0</v>
      </c>
      <c r="E7" s="23"/>
      <c r="F7" s="24"/>
      <c r="G7" s="24">
        <f>F7*4</f>
        <v>0</v>
      </c>
      <c r="H7" s="8"/>
      <c r="I7" s="8"/>
      <c r="J7" s="36"/>
      <c r="K7" s="8">
        <f t="shared" si="0"/>
        <v>0</v>
      </c>
    </row>
    <row r="8" spans="1:16" ht="15" customHeight="1" x14ac:dyDescent="0.25">
      <c r="A8" s="14"/>
      <c r="B8" s="17"/>
      <c r="C8" s="5"/>
      <c r="D8" s="5">
        <f>SUM(I13:I17)</f>
        <v>0</v>
      </c>
      <c r="E8" s="23"/>
      <c r="F8" s="24"/>
      <c r="G8" s="24">
        <f>F8</f>
        <v>0</v>
      </c>
      <c r="H8" s="8"/>
      <c r="I8" s="8"/>
      <c r="J8" s="36"/>
      <c r="K8" s="8">
        <f t="shared" si="0"/>
        <v>0</v>
      </c>
    </row>
    <row r="9" spans="1:16" ht="15" customHeight="1" x14ac:dyDescent="0.25">
      <c r="A9" s="14"/>
      <c r="B9" s="17"/>
      <c r="C9" s="5"/>
      <c r="D9" s="5">
        <f>ROUNDUP(SUM(K4:K10),0/6)</f>
        <v>434</v>
      </c>
      <c r="E9" s="23"/>
      <c r="F9" s="24"/>
      <c r="G9" s="24"/>
      <c r="H9" s="8"/>
      <c r="I9" s="8"/>
      <c r="J9" s="36"/>
      <c r="K9" s="8">
        <f t="shared" si="0"/>
        <v>0</v>
      </c>
    </row>
    <row r="10" spans="1:16" ht="15" customHeight="1" x14ac:dyDescent="0.25">
      <c r="A10" s="14"/>
      <c r="B10" s="17"/>
      <c r="C10" s="5"/>
      <c r="D10" s="5">
        <f>SUM(K11:K17)/6</f>
        <v>0</v>
      </c>
      <c r="E10" s="23"/>
      <c r="F10" s="24"/>
      <c r="G10" s="24"/>
      <c r="H10" s="8"/>
      <c r="I10" s="8"/>
      <c r="J10" s="36"/>
      <c r="K10" s="8">
        <f t="shared" si="0"/>
        <v>0</v>
      </c>
    </row>
    <row r="11" spans="1:16" ht="15" customHeight="1" x14ac:dyDescent="0.25">
      <c r="A11" s="14"/>
      <c r="B11" s="17"/>
      <c r="C11" s="5"/>
      <c r="D11" s="5"/>
      <c r="E11" s="23"/>
      <c r="F11" s="24"/>
      <c r="G11" s="24"/>
      <c r="H11" s="9"/>
      <c r="I11" s="9"/>
      <c r="J11" s="37"/>
      <c r="K11" s="8">
        <f t="shared" si="0"/>
        <v>0</v>
      </c>
    </row>
    <row r="12" spans="1:16" ht="15" customHeight="1" x14ac:dyDescent="0.25">
      <c r="A12" s="14"/>
      <c r="B12" s="17"/>
      <c r="C12" s="5"/>
      <c r="D12" s="5"/>
      <c r="E12" s="23"/>
      <c r="F12" s="24"/>
      <c r="G12" s="24"/>
      <c r="H12" s="9"/>
      <c r="I12" s="9"/>
      <c r="J12" s="37"/>
      <c r="K12" s="8">
        <f t="shared" si="0"/>
        <v>0</v>
      </c>
    </row>
    <row r="13" spans="1:16" ht="15" customHeight="1" x14ac:dyDescent="0.25">
      <c r="A13" s="14"/>
      <c r="B13" s="17"/>
      <c r="C13" s="5"/>
      <c r="D13" s="5"/>
      <c r="E13" s="23"/>
      <c r="F13" s="24"/>
      <c r="G13" s="24"/>
      <c r="H13" s="9"/>
      <c r="I13" s="9"/>
      <c r="J13" s="37"/>
      <c r="K13" s="8">
        <f t="shared" si="0"/>
        <v>0</v>
      </c>
    </row>
    <row r="14" spans="1:16" ht="15" customHeight="1" x14ac:dyDescent="0.25">
      <c r="A14" s="14"/>
      <c r="B14" s="17"/>
      <c r="C14" s="5"/>
      <c r="D14" s="5"/>
      <c r="E14" s="23"/>
      <c r="F14" s="24"/>
      <c r="G14" s="24"/>
      <c r="H14" s="9"/>
      <c r="I14" s="9"/>
      <c r="J14" s="37"/>
      <c r="K14" s="8">
        <f t="shared" si="0"/>
        <v>0</v>
      </c>
    </row>
    <row r="15" spans="1:16" ht="15" customHeight="1" x14ac:dyDescent="0.25">
      <c r="A15" s="14"/>
      <c r="B15" s="17"/>
      <c r="C15" s="5"/>
      <c r="D15" s="5"/>
      <c r="E15" s="23"/>
      <c r="F15" s="24"/>
      <c r="G15" s="24"/>
      <c r="H15" s="9"/>
      <c r="I15" s="9"/>
      <c r="J15" s="37"/>
      <c r="K15" s="8">
        <f t="shared" si="0"/>
        <v>0</v>
      </c>
    </row>
    <row r="16" spans="1:16" ht="15" customHeight="1" x14ac:dyDescent="0.25">
      <c r="A16" s="12"/>
      <c r="B16" s="15"/>
      <c r="C16" s="5"/>
      <c r="D16" s="5"/>
      <c r="E16" s="23"/>
      <c r="F16" s="24"/>
      <c r="G16" s="24"/>
      <c r="H16" s="9"/>
      <c r="I16" s="9"/>
      <c r="J16" s="37"/>
      <c r="K16" s="8">
        <f t="shared" si="0"/>
        <v>0</v>
      </c>
    </row>
    <row r="17" spans="1:16" ht="15" customHeight="1" x14ac:dyDescent="0.25">
      <c r="A17" s="14"/>
      <c r="B17" s="17"/>
      <c r="C17" s="5"/>
      <c r="D17" s="5"/>
      <c r="E17" s="25"/>
      <c r="F17" s="26"/>
      <c r="G17" s="26"/>
      <c r="H17" s="9"/>
      <c r="I17" s="9"/>
      <c r="J17" s="37"/>
      <c r="K17" s="8">
        <f>PRODUCT(I17:J17)</f>
        <v>0</v>
      </c>
    </row>
    <row r="18" spans="1:16" ht="15" customHeight="1" x14ac:dyDescent="0.25">
      <c r="A18" s="14"/>
      <c r="B18" s="17"/>
      <c r="C18" s="5"/>
      <c r="D18" s="5"/>
      <c r="E18" s="23"/>
      <c r="F18" s="25"/>
      <c r="G18" s="30"/>
      <c r="H18" s="20" t="s">
        <v>4</v>
      </c>
      <c r="I18" s="20"/>
      <c r="J18" s="20">
        <f>SUM(J4:J17)</f>
        <v>22</v>
      </c>
      <c r="K18" s="10">
        <f>SUM(K4:K17)</f>
        <v>434</v>
      </c>
    </row>
    <row r="19" spans="1:16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</sheetData>
  <mergeCells count="3">
    <mergeCell ref="A1:P1"/>
    <mergeCell ref="E2:G2"/>
    <mergeCell ref="H2:K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Список!$F$2:$F$4</xm:f>
          </x14:formula1>
          <xm:sqref>E4:E18</xm:sqref>
        </x14:dataValidation>
        <x14:dataValidation type="list" showInputMessage="1" showErrorMessage="1">
          <x14:formula1>
            <xm:f>Список!$C$2:$C$12</xm:f>
          </x14:formula1>
          <xm:sqref>H4:H17</xm:sqref>
        </x14:dataValidation>
        <x14:dataValidation type="list" allowBlank="1" showInputMessage="1" showErrorMessage="1">
          <x14:formula1>
            <xm:f>Список!$A$21:$A$31</xm:f>
          </x14:formula1>
          <xm:sqref>A3:A19</xm:sqref>
        </x14:dataValidation>
        <x14:dataValidation type="list" showInputMessage="1" showErrorMessage="1">
          <x14:formula1>
            <xm:f>Список!$C$2:$C$16</xm:f>
          </x14:formula1>
          <xm:sqref>B3:B18</xm:sqref>
        </x14:dataValidation>
        <x14:dataValidation type="list" showInputMessage="1" showErrorMessage="1">
          <x14:formula1>
            <xm:f>Список!$D$19:$D$31</xm:f>
          </x14:formula1>
          <xm:sqref>C3:C18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37"/>
  <sheetViews>
    <sheetView tabSelected="1" topLeftCell="A2" workbookViewId="0">
      <selection activeCell="F3" sqref="F3"/>
    </sheetView>
  </sheetViews>
  <sheetFormatPr defaultRowHeight="15" x14ac:dyDescent="0.25"/>
  <cols>
    <col min="1" max="1" width="5.140625" style="47" customWidth="1"/>
    <col min="2" max="2" width="22.7109375" style="47" customWidth="1"/>
    <col min="3" max="3" width="13.7109375" style="44" customWidth="1"/>
    <col min="4" max="4" width="9.7109375" customWidth="1"/>
    <col min="5" max="5" width="9.7109375" style="82" customWidth="1"/>
    <col min="6" max="7" width="9.7109375" customWidth="1"/>
    <col min="8" max="8" width="9.7109375" style="18" customWidth="1"/>
    <col min="9" max="9" width="22.7109375" style="44" customWidth="1"/>
    <col min="10" max="10" width="13.7109375" style="44" customWidth="1"/>
    <col min="11" max="14" width="9.7109375" customWidth="1"/>
    <col min="15" max="15" width="9.7109375" style="18" customWidth="1"/>
  </cols>
  <sheetData>
    <row r="1" spans="1:15" x14ac:dyDescent="0.25">
      <c r="A1" s="49"/>
      <c r="B1" s="78" t="s">
        <v>101</v>
      </c>
      <c r="C1" s="78"/>
      <c r="D1" s="78"/>
      <c r="E1" s="78"/>
      <c r="F1" s="78"/>
      <c r="G1" s="78"/>
      <c r="H1" s="78"/>
      <c r="I1" s="79" t="s">
        <v>102</v>
      </c>
      <c r="J1" s="79"/>
      <c r="K1" s="79"/>
      <c r="L1" s="79"/>
      <c r="M1" s="79"/>
      <c r="N1" s="79"/>
      <c r="O1" s="79"/>
    </row>
    <row r="2" spans="1:15" s="47" customFormat="1" ht="30" customHeight="1" x14ac:dyDescent="0.25">
      <c r="A2" s="4" t="s">
        <v>395</v>
      </c>
      <c r="B2" s="4" t="s">
        <v>122</v>
      </c>
      <c r="C2" s="4" t="s">
        <v>118</v>
      </c>
      <c r="D2" s="4" t="s">
        <v>119</v>
      </c>
      <c r="E2" s="4" t="s">
        <v>120</v>
      </c>
      <c r="F2" s="4" t="s">
        <v>121</v>
      </c>
      <c r="G2" s="4" t="s">
        <v>67</v>
      </c>
      <c r="H2" s="4" t="s">
        <v>66</v>
      </c>
      <c r="I2" s="7" t="s">
        <v>122</v>
      </c>
      <c r="J2" s="7" t="s">
        <v>118</v>
      </c>
      <c r="K2" s="7" t="s">
        <v>119</v>
      </c>
      <c r="L2" s="7" t="s">
        <v>120</v>
      </c>
      <c r="M2" s="7" t="s">
        <v>121</v>
      </c>
      <c r="N2" s="7" t="s">
        <v>67</v>
      </c>
      <c r="O2" s="7" t="s">
        <v>66</v>
      </c>
    </row>
    <row r="3" spans="1:15" ht="45" x14ac:dyDescent="0.25">
      <c r="A3" s="62" t="str">
        <f>IFERROR(INDEX(Лист3!$A$4:$A$300,SMALL(IF($B$3=Лист3!$B$4:$B$300,ROW(Лист3!A4:A300)-3,""),ROW()-1)),"")</f>
        <v/>
      </c>
      <c r="B3" s="60" t="s">
        <v>363</v>
      </c>
      <c r="C3" s="6"/>
      <c r="D3" s="6"/>
      <c r="E3" s="80" t="s">
        <v>130</v>
      </c>
      <c r="F3" s="6" t="str">
        <f>IFERROR(VLOOKUP($B$3,Лист3!$A$4:$F$300,6,0),"")</f>
        <v/>
      </c>
      <c r="G3" s="6"/>
      <c r="H3" s="50">
        <f>PRODUCT(F3:G3)</f>
        <v>0</v>
      </c>
      <c r="I3" s="58"/>
      <c r="J3" s="58"/>
      <c r="K3" s="53"/>
      <c r="L3" s="53"/>
      <c r="M3" s="53"/>
      <c r="N3" s="53"/>
      <c r="O3" s="54">
        <f>PRODUCT(M3:N3)</f>
        <v>0</v>
      </c>
    </row>
    <row r="4" spans="1:15" x14ac:dyDescent="0.25">
      <c r="A4" s="62"/>
      <c r="B4" s="60"/>
      <c r="C4" s="6"/>
      <c r="D4" s="6"/>
      <c r="E4" s="80"/>
      <c r="F4" s="6"/>
      <c r="G4" s="6" t="str">
        <f>IFERROR(VLOOKUP($A$2,#REF!,6,0),"")</f>
        <v/>
      </c>
      <c r="H4" s="50">
        <f t="shared" ref="H4:H35" si="0">PRODUCT(F4:G4)</f>
        <v>0</v>
      </c>
      <c r="I4" s="58"/>
      <c r="J4" s="58"/>
      <c r="K4" s="53"/>
      <c r="L4" s="53"/>
      <c r="M4" s="53"/>
      <c r="N4" s="53"/>
      <c r="O4" s="54">
        <f t="shared" ref="O4:O35" si="1">PRODUCT(M4:N4)</f>
        <v>0</v>
      </c>
    </row>
    <row r="5" spans="1:15" x14ac:dyDescent="0.25">
      <c r="A5" s="62">
        <v>2</v>
      </c>
      <c r="B5" s="60"/>
      <c r="C5" s="56"/>
      <c r="D5" s="6"/>
      <c r="E5" s="80"/>
      <c r="F5" s="6"/>
      <c r="G5" s="6"/>
      <c r="H5" s="50">
        <f t="shared" si="0"/>
        <v>0</v>
      </c>
      <c r="I5" s="58"/>
      <c r="J5" s="58"/>
      <c r="K5" s="53"/>
      <c r="L5" s="53"/>
      <c r="M5" s="53"/>
      <c r="N5" s="53"/>
      <c r="O5" s="54">
        <f t="shared" si="1"/>
        <v>0</v>
      </c>
    </row>
    <row r="6" spans="1:15" x14ac:dyDescent="0.25">
      <c r="A6" s="62">
        <v>3</v>
      </c>
      <c r="B6" s="60"/>
      <c r="C6" s="56"/>
      <c r="D6" s="6"/>
      <c r="E6" s="80"/>
      <c r="F6" s="6"/>
      <c r="G6" s="6"/>
      <c r="H6" s="50">
        <f t="shared" si="0"/>
        <v>0</v>
      </c>
      <c r="I6" s="58"/>
      <c r="J6" s="58"/>
      <c r="K6" s="53"/>
      <c r="L6" s="53"/>
      <c r="M6" s="53"/>
      <c r="N6" s="53"/>
      <c r="O6" s="54">
        <f t="shared" si="1"/>
        <v>0</v>
      </c>
    </row>
    <row r="7" spans="1:15" x14ac:dyDescent="0.25">
      <c r="A7" s="62">
        <v>4</v>
      </c>
      <c r="B7" s="60"/>
      <c r="C7" s="56"/>
      <c r="D7" s="6"/>
      <c r="E7" s="80"/>
      <c r="F7" s="6"/>
      <c r="G7" s="6"/>
      <c r="H7" s="50">
        <f t="shared" si="0"/>
        <v>0</v>
      </c>
      <c r="I7" s="58"/>
      <c r="J7" s="58"/>
      <c r="K7" s="53"/>
      <c r="L7" s="53"/>
      <c r="M7" s="53"/>
      <c r="N7" s="53"/>
      <c r="O7" s="54">
        <f t="shared" si="1"/>
        <v>0</v>
      </c>
    </row>
    <row r="8" spans="1:15" x14ac:dyDescent="0.25">
      <c r="A8" s="62">
        <v>5</v>
      </c>
      <c r="B8" s="60"/>
      <c r="C8" s="56"/>
      <c r="D8" s="6"/>
      <c r="E8" s="80"/>
      <c r="F8" s="6"/>
      <c r="G8" s="6"/>
      <c r="H8" s="50">
        <f t="shared" si="0"/>
        <v>0</v>
      </c>
      <c r="I8" s="58"/>
      <c r="J8" s="58"/>
      <c r="K8" s="53"/>
      <c r="L8" s="53"/>
      <c r="M8" s="53"/>
      <c r="N8" s="53"/>
      <c r="O8" s="54">
        <f t="shared" si="1"/>
        <v>0</v>
      </c>
    </row>
    <row r="9" spans="1:15" x14ac:dyDescent="0.25">
      <c r="A9" s="62">
        <v>6</v>
      </c>
      <c r="B9" s="60"/>
      <c r="C9" s="56"/>
      <c r="D9" s="6"/>
      <c r="E9" s="80"/>
      <c r="F9" s="6"/>
      <c r="G9" s="6"/>
      <c r="H9" s="50">
        <f t="shared" si="0"/>
        <v>0</v>
      </c>
      <c r="I9" s="58"/>
      <c r="J9" s="58"/>
      <c r="K9" s="53"/>
      <c r="L9" s="53"/>
      <c r="M9" s="53"/>
      <c r="N9" s="53"/>
      <c r="O9" s="54">
        <f t="shared" si="1"/>
        <v>0</v>
      </c>
    </row>
    <row r="10" spans="1:15" x14ac:dyDescent="0.25">
      <c r="A10" s="62">
        <v>7</v>
      </c>
      <c r="B10" s="60"/>
      <c r="C10" s="56"/>
      <c r="D10" s="6"/>
      <c r="E10" s="80"/>
      <c r="F10" s="6"/>
      <c r="G10" s="6"/>
      <c r="H10" s="50">
        <f t="shared" si="0"/>
        <v>0</v>
      </c>
      <c r="I10" s="58"/>
      <c r="J10" s="58"/>
      <c r="K10" s="53"/>
      <c r="L10" s="53"/>
      <c r="M10" s="53"/>
      <c r="N10" s="53"/>
      <c r="O10" s="54">
        <f t="shared" si="1"/>
        <v>0</v>
      </c>
    </row>
    <row r="11" spans="1:15" x14ac:dyDescent="0.25">
      <c r="A11" s="62">
        <v>8</v>
      </c>
      <c r="B11" s="60"/>
      <c r="C11" s="56"/>
      <c r="D11" s="6"/>
      <c r="E11" s="80"/>
      <c r="F11" s="6"/>
      <c r="G11" s="6"/>
      <c r="H11" s="50">
        <f t="shared" si="0"/>
        <v>0</v>
      </c>
      <c r="I11" s="58"/>
      <c r="J11" s="58"/>
      <c r="K11" s="53"/>
      <c r="L11" s="53"/>
      <c r="M11" s="53"/>
      <c r="N11" s="53"/>
      <c r="O11" s="54">
        <f t="shared" si="1"/>
        <v>0</v>
      </c>
    </row>
    <row r="12" spans="1:15" x14ac:dyDescent="0.25">
      <c r="A12" s="62">
        <v>9</v>
      </c>
      <c r="B12" s="60"/>
      <c r="C12" s="56"/>
      <c r="D12" s="6"/>
      <c r="E12" s="80"/>
      <c r="F12" s="6"/>
      <c r="G12" s="6"/>
      <c r="H12" s="50">
        <f t="shared" si="0"/>
        <v>0</v>
      </c>
      <c r="I12" s="58"/>
      <c r="J12" s="58"/>
      <c r="K12" s="53"/>
      <c r="L12" s="53"/>
      <c r="M12" s="53"/>
      <c r="N12" s="53"/>
      <c r="O12" s="54">
        <f t="shared" si="1"/>
        <v>0</v>
      </c>
    </row>
    <row r="13" spans="1:15" x14ac:dyDescent="0.25">
      <c r="A13" s="62">
        <v>10</v>
      </c>
      <c r="B13" s="60"/>
      <c r="C13" s="56"/>
      <c r="D13" s="6"/>
      <c r="E13" s="80"/>
      <c r="F13" s="6"/>
      <c r="G13" s="6"/>
      <c r="H13" s="50">
        <f t="shared" si="0"/>
        <v>0</v>
      </c>
      <c r="I13" s="58"/>
      <c r="J13" s="58"/>
      <c r="K13" s="53"/>
      <c r="L13" s="53"/>
      <c r="M13" s="53"/>
      <c r="N13" s="53"/>
      <c r="O13" s="54">
        <f t="shared" si="1"/>
        <v>0</v>
      </c>
    </row>
    <row r="14" spans="1:15" x14ac:dyDescent="0.25">
      <c r="A14" s="62">
        <v>11</v>
      </c>
      <c r="B14" s="60"/>
      <c r="C14" s="56"/>
      <c r="D14" s="6"/>
      <c r="E14" s="80"/>
      <c r="F14" s="6"/>
      <c r="G14" s="6"/>
      <c r="H14" s="50">
        <f t="shared" si="0"/>
        <v>0</v>
      </c>
      <c r="I14" s="58"/>
      <c r="J14" s="58"/>
      <c r="K14" s="53"/>
      <c r="L14" s="53"/>
      <c r="M14" s="53"/>
      <c r="N14" s="53"/>
      <c r="O14" s="54">
        <f t="shared" si="1"/>
        <v>0</v>
      </c>
    </row>
    <row r="15" spans="1:15" x14ac:dyDescent="0.25">
      <c r="A15" s="62">
        <v>12</v>
      </c>
      <c r="B15" s="60"/>
      <c r="C15" s="56"/>
      <c r="D15" s="6"/>
      <c r="E15" s="80"/>
      <c r="F15" s="6"/>
      <c r="G15" s="6"/>
      <c r="H15" s="50">
        <f t="shared" si="0"/>
        <v>0</v>
      </c>
      <c r="I15" s="58"/>
      <c r="J15" s="58"/>
      <c r="K15" s="53"/>
      <c r="L15" s="53"/>
      <c r="M15" s="53"/>
      <c r="N15" s="53"/>
      <c r="O15" s="54">
        <f t="shared" si="1"/>
        <v>0</v>
      </c>
    </row>
    <row r="16" spans="1:15" x14ac:dyDescent="0.25">
      <c r="A16" s="62">
        <v>13</v>
      </c>
      <c r="B16" s="60"/>
      <c r="C16" s="56"/>
      <c r="D16" s="6"/>
      <c r="E16" s="80"/>
      <c r="F16" s="6"/>
      <c r="G16" s="6"/>
      <c r="H16" s="50">
        <f t="shared" si="0"/>
        <v>0</v>
      </c>
      <c r="I16" s="58"/>
      <c r="J16" s="58"/>
      <c r="K16" s="53"/>
      <c r="L16" s="53"/>
      <c r="M16" s="53"/>
      <c r="N16" s="53"/>
      <c r="O16" s="54">
        <f t="shared" si="1"/>
        <v>0</v>
      </c>
    </row>
    <row r="17" spans="1:15" x14ac:dyDescent="0.25">
      <c r="A17" s="62">
        <v>14</v>
      </c>
      <c r="B17" s="60"/>
      <c r="C17" s="56"/>
      <c r="D17" s="6"/>
      <c r="E17" s="80"/>
      <c r="F17" s="6"/>
      <c r="G17" s="6"/>
      <c r="H17" s="50">
        <f t="shared" si="0"/>
        <v>0</v>
      </c>
      <c r="I17" s="58"/>
      <c r="J17" s="58"/>
      <c r="K17" s="53"/>
      <c r="L17" s="53"/>
      <c r="M17" s="53"/>
      <c r="N17" s="53"/>
      <c r="O17" s="54">
        <f t="shared" si="1"/>
        <v>0</v>
      </c>
    </row>
    <row r="18" spans="1:15" x14ac:dyDescent="0.25">
      <c r="A18" s="62">
        <v>15</v>
      </c>
      <c r="B18" s="60"/>
      <c r="C18" s="56"/>
      <c r="D18" s="6"/>
      <c r="E18" s="80"/>
      <c r="F18" s="6"/>
      <c r="G18" s="6"/>
      <c r="H18" s="50">
        <f t="shared" si="0"/>
        <v>0</v>
      </c>
      <c r="I18" s="58"/>
      <c r="J18" s="58"/>
      <c r="K18" s="53"/>
      <c r="L18" s="53"/>
      <c r="M18" s="53"/>
      <c r="N18" s="53"/>
      <c r="O18" s="54">
        <f t="shared" si="1"/>
        <v>0</v>
      </c>
    </row>
    <row r="19" spans="1:15" x14ac:dyDescent="0.25">
      <c r="A19" s="62">
        <v>16</v>
      </c>
      <c r="B19" s="60"/>
      <c r="C19" s="56"/>
      <c r="D19" s="6"/>
      <c r="E19" s="80"/>
      <c r="F19" s="6"/>
      <c r="G19" s="6"/>
      <c r="H19" s="50">
        <f t="shared" si="0"/>
        <v>0</v>
      </c>
      <c r="I19" s="58"/>
      <c r="J19" s="58"/>
      <c r="K19" s="53"/>
      <c r="L19" s="53"/>
      <c r="M19" s="53"/>
      <c r="N19" s="53"/>
      <c r="O19" s="54">
        <f t="shared" si="1"/>
        <v>0</v>
      </c>
    </row>
    <row r="20" spans="1:15" x14ac:dyDescent="0.25">
      <c r="A20" s="62">
        <v>17</v>
      </c>
      <c r="B20" s="60"/>
      <c r="C20" s="56"/>
      <c r="D20" s="6"/>
      <c r="E20" s="80"/>
      <c r="F20" s="6"/>
      <c r="G20" s="6"/>
      <c r="H20" s="50">
        <f t="shared" si="0"/>
        <v>0</v>
      </c>
      <c r="I20" s="58"/>
      <c r="J20" s="58"/>
      <c r="K20" s="53"/>
      <c r="L20" s="53"/>
      <c r="M20" s="53"/>
      <c r="N20" s="53"/>
      <c r="O20" s="54">
        <f t="shared" si="1"/>
        <v>0</v>
      </c>
    </row>
    <row r="21" spans="1:15" x14ac:dyDescent="0.25">
      <c r="A21" s="62">
        <v>18</v>
      </c>
      <c r="B21" s="60"/>
      <c r="C21" s="56"/>
      <c r="D21" s="6"/>
      <c r="E21" s="80"/>
      <c r="F21" s="6"/>
      <c r="G21" s="6"/>
      <c r="H21" s="50">
        <f t="shared" si="0"/>
        <v>0</v>
      </c>
      <c r="I21" s="58"/>
      <c r="J21" s="58"/>
      <c r="K21" s="53"/>
      <c r="L21" s="53"/>
      <c r="M21" s="53"/>
      <c r="N21" s="53"/>
      <c r="O21" s="54">
        <f t="shared" si="1"/>
        <v>0</v>
      </c>
    </row>
    <row r="22" spans="1:15" x14ac:dyDescent="0.25">
      <c r="A22" s="62">
        <v>19</v>
      </c>
      <c r="B22" s="60"/>
      <c r="C22" s="56"/>
      <c r="D22" s="6"/>
      <c r="E22" s="80"/>
      <c r="F22" s="6"/>
      <c r="G22" s="6"/>
      <c r="H22" s="50">
        <f t="shared" si="0"/>
        <v>0</v>
      </c>
      <c r="I22" s="58"/>
      <c r="J22" s="58"/>
      <c r="K22" s="53"/>
      <c r="L22" s="53"/>
      <c r="M22" s="53"/>
      <c r="N22" s="53"/>
      <c r="O22" s="54">
        <f t="shared" si="1"/>
        <v>0</v>
      </c>
    </row>
    <row r="23" spans="1:15" x14ac:dyDescent="0.25">
      <c r="A23" s="62">
        <v>20</v>
      </c>
      <c r="B23" s="60"/>
      <c r="C23" s="56"/>
      <c r="D23" s="6"/>
      <c r="E23" s="80"/>
      <c r="F23" s="6"/>
      <c r="G23" s="6"/>
      <c r="H23" s="50">
        <f t="shared" si="0"/>
        <v>0</v>
      </c>
      <c r="I23" s="58"/>
      <c r="J23" s="58"/>
      <c r="K23" s="53"/>
      <c r="L23" s="53"/>
      <c r="M23" s="53"/>
      <c r="N23" s="53"/>
      <c r="O23" s="54">
        <f t="shared" si="1"/>
        <v>0</v>
      </c>
    </row>
    <row r="24" spans="1:15" x14ac:dyDescent="0.25">
      <c r="A24" s="62">
        <v>21</v>
      </c>
      <c r="B24" s="60"/>
      <c r="C24" s="56"/>
      <c r="D24" s="6"/>
      <c r="E24" s="80"/>
      <c r="F24" s="6"/>
      <c r="G24" s="6"/>
      <c r="H24" s="50">
        <f t="shared" si="0"/>
        <v>0</v>
      </c>
      <c r="I24" s="58"/>
      <c r="J24" s="58"/>
      <c r="K24" s="53"/>
      <c r="L24" s="53"/>
      <c r="M24" s="53"/>
      <c r="N24" s="53"/>
      <c r="O24" s="54">
        <f t="shared" si="1"/>
        <v>0</v>
      </c>
    </row>
    <row r="25" spans="1:15" x14ac:dyDescent="0.25">
      <c r="A25" s="62">
        <v>22</v>
      </c>
      <c r="B25" s="60"/>
      <c r="C25" s="56"/>
      <c r="D25" s="6"/>
      <c r="E25" s="80"/>
      <c r="F25" s="6"/>
      <c r="G25" s="6"/>
      <c r="H25" s="50">
        <f t="shared" si="0"/>
        <v>0</v>
      </c>
      <c r="I25" s="58"/>
      <c r="J25" s="58"/>
      <c r="K25" s="53"/>
      <c r="L25" s="53"/>
      <c r="M25" s="53"/>
      <c r="N25" s="53"/>
      <c r="O25" s="54">
        <f t="shared" si="1"/>
        <v>0</v>
      </c>
    </row>
    <row r="26" spans="1:15" x14ac:dyDescent="0.25">
      <c r="A26" s="62">
        <v>23</v>
      </c>
      <c r="B26" s="60"/>
      <c r="C26" s="56"/>
      <c r="D26" s="6"/>
      <c r="E26" s="80"/>
      <c r="F26" s="6"/>
      <c r="G26" s="6"/>
      <c r="H26" s="50">
        <f t="shared" si="0"/>
        <v>0</v>
      </c>
      <c r="I26" s="58"/>
      <c r="J26" s="58"/>
      <c r="K26" s="53"/>
      <c r="L26" s="53"/>
      <c r="M26" s="53"/>
      <c r="N26" s="53"/>
      <c r="O26" s="54">
        <f t="shared" si="1"/>
        <v>0</v>
      </c>
    </row>
    <row r="27" spans="1:15" x14ac:dyDescent="0.25">
      <c r="A27" s="62">
        <v>24</v>
      </c>
      <c r="B27" s="60"/>
      <c r="C27" s="56"/>
      <c r="D27" s="6"/>
      <c r="E27" s="80"/>
      <c r="F27" s="6"/>
      <c r="G27" s="6"/>
      <c r="H27" s="50">
        <f t="shared" si="0"/>
        <v>0</v>
      </c>
      <c r="I27" s="58"/>
      <c r="J27" s="58"/>
      <c r="K27" s="53"/>
      <c r="L27" s="53"/>
      <c r="M27" s="53"/>
      <c r="N27" s="53"/>
      <c r="O27" s="54">
        <f t="shared" si="1"/>
        <v>0</v>
      </c>
    </row>
    <row r="28" spans="1:15" x14ac:dyDescent="0.25">
      <c r="A28" s="62">
        <v>25</v>
      </c>
      <c r="B28" s="60"/>
      <c r="C28" s="56"/>
      <c r="D28" s="6"/>
      <c r="E28" s="80"/>
      <c r="F28" s="6"/>
      <c r="G28" s="6"/>
      <c r="H28" s="50">
        <f t="shared" si="0"/>
        <v>0</v>
      </c>
      <c r="I28" s="58"/>
      <c r="J28" s="58"/>
      <c r="K28" s="53"/>
      <c r="L28" s="53"/>
      <c r="M28" s="53"/>
      <c r="N28" s="53"/>
      <c r="O28" s="54">
        <f t="shared" si="1"/>
        <v>0</v>
      </c>
    </row>
    <row r="29" spans="1:15" x14ac:dyDescent="0.25">
      <c r="A29" s="62">
        <v>26</v>
      </c>
      <c r="B29" s="60"/>
      <c r="C29" s="56"/>
      <c r="D29" s="6"/>
      <c r="E29" s="80"/>
      <c r="F29" s="6"/>
      <c r="G29" s="6"/>
      <c r="H29" s="50">
        <f t="shared" si="0"/>
        <v>0</v>
      </c>
      <c r="I29" s="58"/>
      <c r="J29" s="58"/>
      <c r="K29" s="53"/>
      <c r="L29" s="53"/>
      <c r="M29" s="53"/>
      <c r="N29" s="53"/>
      <c r="O29" s="54">
        <f t="shared" si="1"/>
        <v>0</v>
      </c>
    </row>
    <row r="30" spans="1:15" x14ac:dyDescent="0.25">
      <c r="A30" s="62">
        <v>27</v>
      </c>
      <c r="B30" s="60"/>
      <c r="C30" s="56"/>
      <c r="D30" s="6"/>
      <c r="E30" s="80"/>
      <c r="F30" s="6"/>
      <c r="G30" s="6"/>
      <c r="H30" s="50">
        <f t="shared" si="0"/>
        <v>0</v>
      </c>
      <c r="I30" s="58"/>
      <c r="J30" s="58"/>
      <c r="K30" s="53"/>
      <c r="L30" s="53"/>
      <c r="M30" s="53"/>
      <c r="N30" s="53"/>
      <c r="O30" s="54">
        <f t="shared" si="1"/>
        <v>0</v>
      </c>
    </row>
    <row r="31" spans="1:15" x14ac:dyDescent="0.25">
      <c r="A31" s="62">
        <v>28</v>
      </c>
      <c r="B31" s="60"/>
      <c r="C31" s="56"/>
      <c r="D31" s="6"/>
      <c r="E31" s="80"/>
      <c r="F31" s="6"/>
      <c r="G31" s="6"/>
      <c r="H31" s="50">
        <f t="shared" si="0"/>
        <v>0</v>
      </c>
      <c r="I31" s="58"/>
      <c r="J31" s="58"/>
      <c r="K31" s="53"/>
      <c r="L31" s="53"/>
      <c r="M31" s="53"/>
      <c r="N31" s="53"/>
      <c r="O31" s="54">
        <f t="shared" si="1"/>
        <v>0</v>
      </c>
    </row>
    <row r="32" spans="1:15" x14ac:dyDescent="0.25">
      <c r="A32" s="62">
        <v>29</v>
      </c>
      <c r="B32" s="60"/>
      <c r="C32" s="56"/>
      <c r="D32" s="6"/>
      <c r="E32" s="80"/>
      <c r="F32" s="6"/>
      <c r="G32" s="6"/>
      <c r="H32" s="50">
        <f t="shared" si="0"/>
        <v>0</v>
      </c>
      <c r="I32" s="58"/>
      <c r="J32" s="58"/>
      <c r="K32" s="53"/>
      <c r="L32" s="53"/>
      <c r="M32" s="53"/>
      <c r="N32" s="53"/>
      <c r="O32" s="54">
        <f t="shared" si="1"/>
        <v>0</v>
      </c>
    </row>
    <row r="33" spans="1:15" x14ac:dyDescent="0.25">
      <c r="A33" s="62">
        <v>30</v>
      </c>
      <c r="B33" s="60"/>
      <c r="C33" s="56"/>
      <c r="D33" s="6"/>
      <c r="E33" s="80"/>
      <c r="F33" s="6"/>
      <c r="G33" s="6"/>
      <c r="H33" s="50">
        <f t="shared" si="0"/>
        <v>0</v>
      </c>
      <c r="I33" s="58"/>
      <c r="J33" s="58"/>
      <c r="K33" s="53"/>
      <c r="L33" s="53"/>
      <c r="M33" s="53"/>
      <c r="N33" s="53"/>
      <c r="O33" s="54">
        <f t="shared" si="1"/>
        <v>0</v>
      </c>
    </row>
    <row r="34" spans="1:15" x14ac:dyDescent="0.25">
      <c r="A34" s="62">
        <v>31</v>
      </c>
      <c r="B34" s="60"/>
      <c r="C34" s="56"/>
      <c r="D34" s="6"/>
      <c r="E34" s="80"/>
      <c r="F34" s="6"/>
      <c r="G34" s="6"/>
      <c r="H34" s="50">
        <f t="shared" si="0"/>
        <v>0</v>
      </c>
      <c r="I34" s="58"/>
      <c r="J34" s="58"/>
      <c r="K34" s="53"/>
      <c r="L34" s="53"/>
      <c r="M34" s="53"/>
      <c r="N34" s="53"/>
      <c r="O34" s="54">
        <f t="shared" si="1"/>
        <v>0</v>
      </c>
    </row>
    <row r="35" spans="1:15" x14ac:dyDescent="0.25">
      <c r="A35" s="62">
        <v>32</v>
      </c>
      <c r="B35" s="60"/>
      <c r="C35" s="56"/>
      <c r="D35" s="6"/>
      <c r="E35" s="80"/>
      <c r="F35" s="6"/>
      <c r="G35" s="6"/>
      <c r="H35" s="50">
        <f t="shared" si="0"/>
        <v>0</v>
      </c>
      <c r="I35" s="58"/>
      <c r="J35" s="58"/>
      <c r="K35" s="53"/>
      <c r="L35" s="53"/>
      <c r="M35" s="53"/>
      <c r="N35" s="53"/>
      <c r="O35" s="54">
        <f t="shared" si="1"/>
        <v>0</v>
      </c>
    </row>
    <row r="36" spans="1:15" x14ac:dyDescent="0.25">
      <c r="A36" s="62">
        <v>33</v>
      </c>
      <c r="B36" s="61" t="s">
        <v>128</v>
      </c>
      <c r="C36" s="57"/>
      <c r="D36" s="51"/>
      <c r="E36" s="81"/>
      <c r="F36" s="51"/>
      <c r="G36" s="51"/>
      <c r="H36" s="52">
        <f>SUM(H3:H35)</f>
        <v>0</v>
      </c>
      <c r="I36" s="59" t="s">
        <v>128</v>
      </c>
      <c r="J36" s="59"/>
      <c r="K36" s="33"/>
      <c r="L36" s="33"/>
      <c r="M36" s="33"/>
      <c r="N36" s="33"/>
      <c r="O36" s="55">
        <f>SUM(O3:O35)</f>
        <v>0</v>
      </c>
    </row>
    <row r="37" spans="1:15" x14ac:dyDescent="0.25">
      <c r="A37" s="61"/>
    </row>
  </sheetData>
  <scenarios current="0">
    <scenario name="р" locked="1" count="1" user="gates" comment="Автор: gates , 17.03.2014">
      <inputCells r="B3" val="1"/>
    </scenario>
  </scenarios>
  <mergeCells count="2">
    <mergeCell ref="B1:H1"/>
    <mergeCell ref="I1:O1"/>
  </mergeCells>
  <dataValidations count="1">
    <dataValidation type="list" showInputMessage="1" showErrorMessage="1" sqref="B5:B35">
      <formula1>#REF!</formula1>
    </dataValidation>
  </dataValidations>
  <pageMargins left="0.7" right="0.7" top="0.75" bottom="0.75" header="0.3" footer="0.3"/>
  <pageSetup paperSize="0" orientation="portrait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Список!$F$24:$F$29</xm:f>
          </x14:formula1>
          <xm:sqref>L3:L35 E37:E40 E5:E35</xm:sqref>
        </x14:dataValidation>
        <x14:dataValidation type="list" showInputMessage="1" showErrorMessage="1">
          <x14:formula1>
            <xm:f>Лист3!$B$4:$B$300</xm:f>
          </x14:formula1>
          <xm:sqref>B3</xm:sqref>
        </x14:dataValidation>
        <x14:dataValidation type="list" allowBlank="1" showInputMessage="1" showErrorMessage="1">
          <x14:formula1>
            <xm:f>Список!$F$25:$F$29</xm:f>
          </x14:formula1>
          <xm:sqref>E3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39"/>
  <sheetViews>
    <sheetView topLeftCell="A4" workbookViewId="0">
      <selection activeCell="F27" sqref="F27"/>
    </sheetView>
  </sheetViews>
  <sheetFormatPr defaultRowHeight="15" x14ac:dyDescent="0.25"/>
  <cols>
    <col min="1" max="1" width="15.42578125" customWidth="1"/>
    <col min="3" max="3" width="17.28515625" customWidth="1"/>
    <col min="4" max="4" width="16" customWidth="1"/>
    <col min="5" max="5" width="21.85546875" customWidth="1"/>
    <col min="6" max="6" width="24.85546875" customWidth="1"/>
    <col min="7" max="7" width="20.28515625" customWidth="1"/>
    <col min="8" max="8" width="16.85546875" customWidth="1"/>
  </cols>
  <sheetData>
    <row r="1" spans="1:8" x14ac:dyDescent="0.25">
      <c r="A1" s="18" t="s">
        <v>5</v>
      </c>
      <c r="B1" s="44" t="s">
        <v>18</v>
      </c>
      <c r="C1" s="44" t="s">
        <v>100</v>
      </c>
      <c r="D1" s="18" t="s">
        <v>103</v>
      </c>
      <c r="E1" s="18" t="s">
        <v>81</v>
      </c>
      <c r="F1" s="18" t="s">
        <v>82</v>
      </c>
      <c r="G1" s="34" t="s">
        <v>53</v>
      </c>
      <c r="H1" s="35"/>
    </row>
    <row r="2" spans="1:8" x14ac:dyDescent="0.25">
      <c r="G2" s="31" t="s">
        <v>49</v>
      </c>
      <c r="H2" s="32"/>
    </row>
    <row r="3" spans="1:8" x14ac:dyDescent="0.25">
      <c r="A3" s="45" t="s">
        <v>101</v>
      </c>
      <c r="B3" t="s">
        <v>19</v>
      </c>
      <c r="C3" t="s">
        <v>90</v>
      </c>
      <c r="D3" s="45" t="s">
        <v>104</v>
      </c>
      <c r="E3" s="19" t="s">
        <v>47</v>
      </c>
      <c r="F3" s="19" t="s">
        <v>88</v>
      </c>
      <c r="G3" s="29" t="s">
        <v>47</v>
      </c>
      <c r="H3" s="25"/>
    </row>
    <row r="4" spans="1:8" x14ac:dyDescent="0.25">
      <c r="A4" t="s">
        <v>8</v>
      </c>
      <c r="B4" t="s">
        <v>20</v>
      </c>
      <c r="C4" t="s">
        <v>91</v>
      </c>
      <c r="D4" t="s">
        <v>70</v>
      </c>
      <c r="E4" s="19" t="s">
        <v>48</v>
      </c>
      <c r="F4" s="19"/>
      <c r="G4" s="25" t="s">
        <v>48</v>
      </c>
      <c r="H4" s="25"/>
    </row>
    <row r="5" spans="1:8" x14ac:dyDescent="0.25">
      <c r="A5" t="s">
        <v>9</v>
      </c>
      <c r="B5" t="s">
        <v>21</v>
      </c>
      <c r="C5" s="39" t="s">
        <v>92</v>
      </c>
      <c r="D5" t="s">
        <v>71</v>
      </c>
      <c r="E5" s="19" t="s">
        <v>2</v>
      </c>
      <c r="F5" s="19"/>
      <c r="G5" s="25" t="s">
        <v>2</v>
      </c>
      <c r="H5" s="25"/>
    </row>
    <row r="6" spans="1:8" x14ac:dyDescent="0.25">
      <c r="A6" t="s">
        <v>10</v>
      </c>
      <c r="B6" t="s">
        <v>22</v>
      </c>
      <c r="C6" t="s">
        <v>93</v>
      </c>
      <c r="D6" t="s">
        <v>72</v>
      </c>
      <c r="E6" s="19" t="s">
        <v>6</v>
      </c>
      <c r="F6" s="19"/>
      <c r="G6" s="25" t="s">
        <v>6</v>
      </c>
      <c r="H6" s="25"/>
    </row>
    <row r="7" spans="1:8" x14ac:dyDescent="0.25">
      <c r="A7" t="s">
        <v>11</v>
      </c>
      <c r="B7" t="s">
        <v>23</v>
      </c>
      <c r="C7" t="s">
        <v>94</v>
      </c>
      <c r="D7" t="s">
        <v>73</v>
      </c>
      <c r="E7" s="19" t="s">
        <v>3</v>
      </c>
      <c r="F7" s="19"/>
      <c r="G7" s="25"/>
      <c r="H7" s="25"/>
    </row>
    <row r="8" spans="1:8" x14ac:dyDescent="0.25">
      <c r="A8" t="s">
        <v>12</v>
      </c>
      <c r="B8" t="s">
        <v>24</v>
      </c>
      <c r="C8" t="s">
        <v>95</v>
      </c>
      <c r="D8" t="s">
        <v>73</v>
      </c>
      <c r="G8" s="31"/>
      <c r="H8" s="32"/>
    </row>
    <row r="9" spans="1:8" x14ac:dyDescent="0.25">
      <c r="A9" t="s">
        <v>13</v>
      </c>
      <c r="B9" t="s">
        <v>25</v>
      </c>
      <c r="C9" t="s">
        <v>96</v>
      </c>
      <c r="D9" t="s">
        <v>74</v>
      </c>
      <c r="G9" s="25"/>
      <c r="H9" s="25"/>
    </row>
    <row r="10" spans="1:8" x14ac:dyDescent="0.25">
      <c r="A10" t="s">
        <v>14</v>
      </c>
      <c r="B10" t="s">
        <v>26</v>
      </c>
      <c r="C10" s="41" t="s">
        <v>97</v>
      </c>
      <c r="D10" t="s">
        <v>72</v>
      </c>
      <c r="G10" s="31" t="s">
        <v>54</v>
      </c>
      <c r="H10" s="32"/>
    </row>
    <row r="11" spans="1:8" x14ac:dyDescent="0.25">
      <c r="A11" t="s">
        <v>15</v>
      </c>
      <c r="B11" t="s">
        <v>27</v>
      </c>
      <c r="C11" s="40" t="s">
        <v>98</v>
      </c>
      <c r="D11" s="41"/>
      <c r="G11" s="25"/>
      <c r="H11" s="25"/>
    </row>
    <row r="12" spans="1:8" x14ac:dyDescent="0.25">
      <c r="A12" t="s">
        <v>16</v>
      </c>
      <c r="B12" t="s">
        <v>28</v>
      </c>
      <c r="C12" s="40" t="s">
        <v>99</v>
      </c>
      <c r="D12" s="40"/>
      <c r="G12" s="25"/>
      <c r="H12" s="25"/>
    </row>
    <row r="13" spans="1:8" x14ac:dyDescent="0.25">
      <c r="A13" t="s">
        <v>17</v>
      </c>
      <c r="B13" t="s">
        <v>29</v>
      </c>
      <c r="D13" s="40"/>
      <c r="G13" s="31" t="s">
        <v>55</v>
      </c>
      <c r="H13" s="32"/>
    </row>
    <row r="14" spans="1:8" x14ac:dyDescent="0.25">
      <c r="A14" t="s">
        <v>52</v>
      </c>
      <c r="B14" t="s">
        <v>30</v>
      </c>
      <c r="C14" s="42" t="s">
        <v>84</v>
      </c>
      <c r="D14" s="46" t="s">
        <v>116</v>
      </c>
      <c r="G14" s="25"/>
      <c r="H14" s="25"/>
    </row>
    <row r="15" spans="1:8" x14ac:dyDescent="0.25">
      <c r="A15" t="s">
        <v>68</v>
      </c>
      <c r="B15" t="s">
        <v>31</v>
      </c>
      <c r="C15" s="42" t="s">
        <v>85</v>
      </c>
      <c r="D15" s="2" t="s">
        <v>117</v>
      </c>
      <c r="G15" s="25"/>
      <c r="H15" s="25"/>
    </row>
    <row r="16" spans="1:8" x14ac:dyDescent="0.25">
      <c r="B16" t="s">
        <v>32</v>
      </c>
      <c r="C16" s="42" t="s">
        <v>86</v>
      </c>
      <c r="D16" t="s">
        <v>105</v>
      </c>
      <c r="G16" s="31" t="s">
        <v>56</v>
      </c>
      <c r="H16" s="32"/>
    </row>
    <row r="17" spans="1:8" x14ac:dyDescent="0.25">
      <c r="B17" t="s">
        <v>33</v>
      </c>
      <c r="D17" t="s">
        <v>106</v>
      </c>
      <c r="G17" s="25"/>
      <c r="H17" s="25"/>
    </row>
    <row r="18" spans="1:8" x14ac:dyDescent="0.25">
      <c r="B18" t="s">
        <v>34</v>
      </c>
      <c r="D18" t="s">
        <v>107</v>
      </c>
      <c r="G18" s="25"/>
      <c r="H18" s="25"/>
    </row>
    <row r="19" spans="1:8" x14ac:dyDescent="0.25">
      <c r="B19" t="s">
        <v>35</v>
      </c>
      <c r="D19" t="s">
        <v>108</v>
      </c>
      <c r="G19" s="31" t="s">
        <v>57</v>
      </c>
      <c r="H19" s="32"/>
    </row>
    <row r="20" spans="1:8" x14ac:dyDescent="0.25">
      <c r="B20" t="s">
        <v>36</v>
      </c>
      <c r="D20" t="s">
        <v>109</v>
      </c>
      <c r="G20" s="25"/>
      <c r="H20" s="25"/>
    </row>
    <row r="21" spans="1:8" x14ac:dyDescent="0.25">
      <c r="A21" s="45" t="s">
        <v>102</v>
      </c>
      <c r="B21" t="s">
        <v>37</v>
      </c>
      <c r="D21" t="s">
        <v>110</v>
      </c>
      <c r="G21" s="25"/>
      <c r="H21" s="25"/>
    </row>
    <row r="22" spans="1:8" x14ac:dyDescent="0.25">
      <c r="A22" t="s">
        <v>76</v>
      </c>
      <c r="B22" t="s">
        <v>38</v>
      </c>
      <c r="D22" t="s">
        <v>111</v>
      </c>
      <c r="G22" s="31" t="s">
        <v>58</v>
      </c>
      <c r="H22" s="32"/>
    </row>
    <row r="23" spans="1:8" x14ac:dyDescent="0.25">
      <c r="A23" t="s">
        <v>77</v>
      </c>
      <c r="B23" t="s">
        <v>39</v>
      </c>
      <c r="D23" t="s">
        <v>112</v>
      </c>
      <c r="F23" s="48" t="s">
        <v>123</v>
      </c>
      <c r="G23" s="25"/>
      <c r="H23" s="25"/>
    </row>
    <row r="24" spans="1:8" x14ac:dyDescent="0.25">
      <c r="A24" t="s">
        <v>78</v>
      </c>
      <c r="B24" t="s">
        <v>40</v>
      </c>
      <c r="D24" t="s">
        <v>113</v>
      </c>
      <c r="G24" s="25"/>
      <c r="H24" s="25"/>
    </row>
    <row r="25" spans="1:8" x14ac:dyDescent="0.25">
      <c r="A25" t="s">
        <v>79</v>
      </c>
      <c r="B25" t="s">
        <v>41</v>
      </c>
      <c r="D25" t="s">
        <v>114</v>
      </c>
      <c r="F25" t="s">
        <v>124</v>
      </c>
      <c r="G25" s="31" t="s">
        <v>59</v>
      </c>
      <c r="H25" s="32"/>
    </row>
    <row r="26" spans="1:8" x14ac:dyDescent="0.25">
      <c r="A26" t="s">
        <v>80</v>
      </c>
      <c r="B26" t="s">
        <v>42</v>
      </c>
      <c r="D26" t="s">
        <v>115</v>
      </c>
      <c r="F26" t="s">
        <v>125</v>
      </c>
      <c r="G26" s="25"/>
      <c r="H26" s="25"/>
    </row>
    <row r="27" spans="1:8" x14ac:dyDescent="0.25">
      <c r="A27" t="s">
        <v>83</v>
      </c>
      <c r="B27" t="s">
        <v>43</v>
      </c>
      <c r="D27" t="s">
        <v>115</v>
      </c>
      <c r="F27" t="s">
        <v>130</v>
      </c>
      <c r="G27" s="25"/>
      <c r="H27" s="25"/>
    </row>
    <row r="28" spans="1:8" x14ac:dyDescent="0.25">
      <c r="B28" t="s">
        <v>44</v>
      </c>
      <c r="F28" t="s">
        <v>126</v>
      </c>
      <c r="G28" s="31" t="s">
        <v>60</v>
      </c>
      <c r="H28" s="32"/>
    </row>
    <row r="29" spans="1:8" x14ac:dyDescent="0.25">
      <c r="B29" t="s">
        <v>45</v>
      </c>
      <c r="F29" t="s">
        <v>127</v>
      </c>
      <c r="G29" s="25"/>
      <c r="H29" s="25"/>
    </row>
    <row r="30" spans="1:8" x14ac:dyDescent="0.25">
      <c r="B30" t="s">
        <v>46</v>
      </c>
      <c r="G30" s="25"/>
      <c r="H30" s="25"/>
    </row>
    <row r="31" spans="1:8" x14ac:dyDescent="0.25">
      <c r="G31" s="31" t="s">
        <v>61</v>
      </c>
      <c r="H31" s="32"/>
    </row>
    <row r="32" spans="1:8" x14ac:dyDescent="0.25">
      <c r="G32" s="25"/>
      <c r="H32" s="25"/>
    </row>
    <row r="33" spans="7:8" x14ac:dyDescent="0.25">
      <c r="G33" s="25"/>
      <c r="H33" s="25"/>
    </row>
    <row r="34" spans="7:8" x14ac:dyDescent="0.25">
      <c r="G34" s="31" t="s">
        <v>62</v>
      </c>
      <c r="H34" s="32"/>
    </row>
    <row r="35" spans="7:8" x14ac:dyDescent="0.25">
      <c r="G35" s="25"/>
      <c r="H35" s="25"/>
    </row>
    <row r="36" spans="7:8" x14ac:dyDescent="0.25">
      <c r="G36" s="25"/>
      <c r="H36" s="25"/>
    </row>
    <row r="37" spans="7:8" x14ac:dyDescent="0.25">
      <c r="G37" s="31" t="s">
        <v>63</v>
      </c>
      <c r="H37" s="32"/>
    </row>
    <row r="38" spans="7:8" x14ac:dyDescent="0.25">
      <c r="G38" s="25"/>
      <c r="H38" s="25"/>
    </row>
    <row r="39" spans="7:8" x14ac:dyDescent="0.25">
      <c r="G39" s="25"/>
      <c r="H39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0"/>
  <sheetViews>
    <sheetView topLeftCell="A24" workbookViewId="0">
      <selection activeCell="C37" sqref="C37"/>
    </sheetView>
  </sheetViews>
  <sheetFormatPr defaultRowHeight="15" x14ac:dyDescent="0.25"/>
  <cols>
    <col min="1" max="1" width="6.140625" customWidth="1"/>
    <col min="2" max="2" width="60.42578125" customWidth="1"/>
    <col min="3" max="3" width="5.42578125" customWidth="1"/>
    <col min="4" max="6" width="9.42578125" customWidth="1"/>
  </cols>
  <sheetData>
    <row r="1" spans="1:6" ht="36" x14ac:dyDescent="0.25">
      <c r="A1" s="63" t="s">
        <v>394</v>
      </c>
      <c r="B1" s="64" t="s">
        <v>393</v>
      </c>
      <c r="C1" s="65" t="s">
        <v>392</v>
      </c>
      <c r="D1" s="65" t="s">
        <v>391</v>
      </c>
      <c r="E1" s="65" t="s">
        <v>390</v>
      </c>
      <c r="F1" s="65" t="s">
        <v>389</v>
      </c>
    </row>
    <row r="2" spans="1:6" ht="15" customHeight="1" x14ac:dyDescent="0.25">
      <c r="A2" s="66" t="s">
        <v>388</v>
      </c>
      <c r="B2" s="66"/>
      <c r="C2" s="66"/>
      <c r="D2" s="66"/>
      <c r="E2" s="66"/>
      <c r="F2" s="66"/>
    </row>
    <row r="3" spans="1:6" ht="15" customHeight="1" x14ac:dyDescent="0.25">
      <c r="A3" s="66" t="s">
        <v>387</v>
      </c>
      <c r="B3" s="66"/>
      <c r="C3" s="66"/>
      <c r="D3" s="66"/>
      <c r="E3" s="66"/>
      <c r="F3" s="66"/>
    </row>
    <row r="4" spans="1:6" x14ac:dyDescent="0.25">
      <c r="A4" s="67">
        <v>3834</v>
      </c>
      <c r="B4" s="68" t="s">
        <v>386</v>
      </c>
      <c r="C4" s="69" t="s">
        <v>130</v>
      </c>
      <c r="D4" s="70">
        <v>96.81</v>
      </c>
      <c r="E4" s="70">
        <v>98.57</v>
      </c>
      <c r="F4" s="70">
        <v>100.33</v>
      </c>
    </row>
    <row r="5" spans="1:6" x14ac:dyDescent="0.25">
      <c r="A5" s="67">
        <v>2109</v>
      </c>
      <c r="B5" s="68" t="s">
        <v>385</v>
      </c>
      <c r="C5" s="69" t="s">
        <v>130</v>
      </c>
      <c r="D5" s="70">
        <v>229.15</v>
      </c>
      <c r="E5" s="70">
        <v>231.46</v>
      </c>
      <c r="F5" s="70">
        <v>233.77</v>
      </c>
    </row>
    <row r="6" spans="1:6" x14ac:dyDescent="0.25">
      <c r="A6" s="67">
        <v>4345</v>
      </c>
      <c r="B6" s="68" t="s">
        <v>385</v>
      </c>
      <c r="C6" s="69" t="s">
        <v>133</v>
      </c>
      <c r="D6" s="71">
        <v>49600</v>
      </c>
      <c r="E6" s="71">
        <v>50100</v>
      </c>
      <c r="F6" s="71">
        <v>50600</v>
      </c>
    </row>
    <row r="7" spans="1:6" x14ac:dyDescent="0.25">
      <c r="A7" s="67">
        <v>1349</v>
      </c>
      <c r="B7" s="68" t="s">
        <v>384</v>
      </c>
      <c r="C7" s="69" t="s">
        <v>130</v>
      </c>
      <c r="D7" s="70">
        <v>259.41000000000003</v>
      </c>
      <c r="E7" s="70">
        <v>262.02999999999997</v>
      </c>
      <c r="F7" s="70">
        <v>264.64</v>
      </c>
    </row>
    <row r="8" spans="1:6" x14ac:dyDescent="0.25">
      <c r="A8" s="67">
        <v>3617</v>
      </c>
      <c r="B8" s="68" t="s">
        <v>384</v>
      </c>
      <c r="C8" s="69" t="s">
        <v>133</v>
      </c>
      <c r="D8" s="71">
        <v>49600</v>
      </c>
      <c r="E8" s="71">
        <v>50100</v>
      </c>
      <c r="F8" s="71">
        <v>50600</v>
      </c>
    </row>
    <row r="9" spans="1:6" x14ac:dyDescent="0.25">
      <c r="A9" s="67">
        <v>1455</v>
      </c>
      <c r="B9" s="68" t="s">
        <v>383</v>
      </c>
      <c r="C9" s="69" t="s">
        <v>130</v>
      </c>
      <c r="D9" s="70">
        <v>328.48</v>
      </c>
      <c r="E9" s="70">
        <v>331.82</v>
      </c>
      <c r="F9" s="70">
        <v>335.17</v>
      </c>
    </row>
    <row r="10" spans="1:6" x14ac:dyDescent="0.25">
      <c r="A10" s="67">
        <v>8967</v>
      </c>
      <c r="B10" s="68" t="s">
        <v>383</v>
      </c>
      <c r="C10" s="69" t="s">
        <v>133</v>
      </c>
      <c r="D10" s="71">
        <v>49100</v>
      </c>
      <c r="E10" s="71">
        <v>49600</v>
      </c>
      <c r="F10" s="71">
        <v>50100</v>
      </c>
    </row>
    <row r="11" spans="1:6" x14ac:dyDescent="0.25">
      <c r="A11" s="67">
        <v>1378</v>
      </c>
      <c r="B11" s="68" t="s">
        <v>382</v>
      </c>
      <c r="C11" s="69" t="s">
        <v>130</v>
      </c>
      <c r="D11" s="70">
        <v>337.26</v>
      </c>
      <c r="E11" s="70">
        <v>340.81</v>
      </c>
      <c r="F11" s="70">
        <v>344.36</v>
      </c>
    </row>
    <row r="12" spans="1:6" x14ac:dyDescent="0.25">
      <c r="A12" s="67">
        <v>2782</v>
      </c>
      <c r="B12" s="68" t="s">
        <v>382</v>
      </c>
      <c r="C12" s="69" t="s">
        <v>133</v>
      </c>
      <c r="D12" s="71">
        <v>47500</v>
      </c>
      <c r="E12" s="71">
        <v>48000</v>
      </c>
      <c r="F12" s="71">
        <v>48500</v>
      </c>
    </row>
    <row r="13" spans="1:6" x14ac:dyDescent="0.25">
      <c r="A13" s="67">
        <v>1432</v>
      </c>
      <c r="B13" s="68" t="s">
        <v>381</v>
      </c>
      <c r="C13" s="69" t="s">
        <v>130</v>
      </c>
      <c r="D13" s="70">
        <v>425.7</v>
      </c>
      <c r="E13" s="70">
        <v>430.03</v>
      </c>
      <c r="F13" s="70">
        <v>434.37</v>
      </c>
    </row>
    <row r="14" spans="1:6" x14ac:dyDescent="0.25">
      <c r="A14" s="67">
        <v>3618</v>
      </c>
      <c r="B14" s="68" t="s">
        <v>381</v>
      </c>
      <c r="C14" s="69" t="s">
        <v>133</v>
      </c>
      <c r="D14" s="71">
        <v>49100</v>
      </c>
      <c r="E14" s="71">
        <v>49600</v>
      </c>
      <c r="F14" s="71">
        <v>50100</v>
      </c>
    </row>
    <row r="15" spans="1:6" x14ac:dyDescent="0.25">
      <c r="A15" s="67">
        <v>1292</v>
      </c>
      <c r="B15" s="68" t="s">
        <v>380</v>
      </c>
      <c r="C15" s="69" t="s">
        <v>130</v>
      </c>
      <c r="D15" s="70">
        <v>513.88</v>
      </c>
      <c r="E15" s="70">
        <v>519.05999999999995</v>
      </c>
      <c r="F15" s="70">
        <v>524.24</v>
      </c>
    </row>
    <row r="16" spans="1:6" x14ac:dyDescent="0.25">
      <c r="A16" s="67">
        <v>1273</v>
      </c>
      <c r="B16" s="68" t="s">
        <v>380</v>
      </c>
      <c r="C16" s="69" t="s">
        <v>133</v>
      </c>
      <c r="D16" s="71">
        <v>49600</v>
      </c>
      <c r="E16" s="71">
        <v>50100</v>
      </c>
      <c r="F16" s="71">
        <v>50600</v>
      </c>
    </row>
    <row r="17" spans="1:6" x14ac:dyDescent="0.25">
      <c r="A17" s="67">
        <v>13572</v>
      </c>
      <c r="B17" s="68" t="s">
        <v>379</v>
      </c>
      <c r="C17" s="69" t="s">
        <v>130</v>
      </c>
      <c r="D17" s="70">
        <v>500.18</v>
      </c>
      <c r="E17" s="70">
        <v>505.44</v>
      </c>
      <c r="F17" s="70">
        <v>510.71</v>
      </c>
    </row>
    <row r="18" spans="1:6" x14ac:dyDescent="0.25">
      <c r="A18" s="67">
        <v>13571</v>
      </c>
      <c r="B18" s="68" t="s">
        <v>379</v>
      </c>
      <c r="C18" s="69" t="s">
        <v>133</v>
      </c>
      <c r="D18" s="71">
        <v>47500</v>
      </c>
      <c r="E18" s="71">
        <v>48000</v>
      </c>
      <c r="F18" s="71">
        <v>48500</v>
      </c>
    </row>
    <row r="19" spans="1:6" x14ac:dyDescent="0.25">
      <c r="A19" s="67">
        <v>1294</v>
      </c>
      <c r="B19" s="68" t="s">
        <v>378</v>
      </c>
      <c r="C19" s="69" t="s">
        <v>130</v>
      </c>
      <c r="D19" s="70">
        <v>629.91999999999996</v>
      </c>
      <c r="E19" s="70">
        <v>636.27</v>
      </c>
      <c r="F19" s="70">
        <v>642.62</v>
      </c>
    </row>
    <row r="20" spans="1:6" x14ac:dyDescent="0.25">
      <c r="A20" s="67">
        <v>1274</v>
      </c>
      <c r="B20" s="68" t="s">
        <v>378</v>
      </c>
      <c r="C20" s="69" t="s">
        <v>133</v>
      </c>
      <c r="D20" s="71">
        <v>49600</v>
      </c>
      <c r="E20" s="71">
        <v>50100</v>
      </c>
      <c r="F20" s="71">
        <v>50600</v>
      </c>
    </row>
    <row r="21" spans="1:6" x14ac:dyDescent="0.25">
      <c r="A21" s="67">
        <v>1293</v>
      </c>
      <c r="B21" s="68" t="s">
        <v>377</v>
      </c>
      <c r="C21" s="69" t="s">
        <v>130</v>
      </c>
      <c r="D21" s="70">
        <v>765.35</v>
      </c>
      <c r="E21" s="70">
        <v>773.24</v>
      </c>
      <c r="F21" s="70">
        <v>781.13</v>
      </c>
    </row>
    <row r="22" spans="1:6" x14ac:dyDescent="0.25">
      <c r="A22" s="67">
        <v>3675</v>
      </c>
      <c r="B22" s="68" t="s">
        <v>377</v>
      </c>
      <c r="C22" s="69" t="s">
        <v>133</v>
      </c>
      <c r="D22" s="71">
        <v>48500</v>
      </c>
      <c r="E22" s="71">
        <v>49000</v>
      </c>
      <c r="F22" s="71">
        <v>49500</v>
      </c>
    </row>
    <row r="23" spans="1:6" x14ac:dyDescent="0.25">
      <c r="A23" s="67">
        <v>13549</v>
      </c>
      <c r="B23" s="68" t="s">
        <v>376</v>
      </c>
      <c r="C23" s="69" t="s">
        <v>130</v>
      </c>
      <c r="D23" s="70">
        <v>921</v>
      </c>
      <c r="E23" s="70">
        <v>930.5</v>
      </c>
      <c r="F23" s="70">
        <v>939.99</v>
      </c>
    </row>
    <row r="24" spans="1:6" x14ac:dyDescent="0.25">
      <c r="A24" s="67">
        <v>11576</v>
      </c>
      <c r="B24" s="68" t="s">
        <v>376</v>
      </c>
      <c r="C24" s="69" t="s">
        <v>133</v>
      </c>
      <c r="D24" s="71">
        <v>48500</v>
      </c>
      <c r="E24" s="71">
        <v>49000</v>
      </c>
      <c r="F24" s="71">
        <v>49500</v>
      </c>
    </row>
    <row r="25" spans="1:6" x14ac:dyDescent="0.25">
      <c r="A25" s="67">
        <v>6539</v>
      </c>
      <c r="B25" s="68" t="s">
        <v>132</v>
      </c>
      <c r="C25" s="69" t="s">
        <v>130</v>
      </c>
      <c r="D25" s="71">
        <v>2371.89</v>
      </c>
      <c r="E25" s="71">
        <v>2435.42</v>
      </c>
      <c r="F25" s="71">
        <v>2498.96</v>
      </c>
    </row>
    <row r="26" spans="1:6" x14ac:dyDescent="0.25">
      <c r="A26" s="67">
        <v>15020</v>
      </c>
      <c r="B26" s="68" t="s">
        <v>131</v>
      </c>
      <c r="C26" s="69" t="s">
        <v>130</v>
      </c>
      <c r="D26" s="71">
        <v>4474.29</v>
      </c>
      <c r="E26" s="71">
        <v>4594.13</v>
      </c>
      <c r="F26" s="71">
        <v>4713.9799999999996</v>
      </c>
    </row>
    <row r="27" spans="1:6" x14ac:dyDescent="0.25">
      <c r="A27" s="72">
        <v>869</v>
      </c>
      <c r="B27" s="68" t="s">
        <v>375</v>
      </c>
      <c r="C27" s="69" t="s">
        <v>130</v>
      </c>
      <c r="D27" s="70">
        <v>71.28</v>
      </c>
      <c r="E27" s="70">
        <v>71.94</v>
      </c>
      <c r="F27" s="70">
        <v>72.599999999999994</v>
      </c>
    </row>
    <row r="28" spans="1:6" x14ac:dyDescent="0.25">
      <c r="A28" s="67">
        <v>2437</v>
      </c>
      <c r="B28" s="68" t="s">
        <v>375</v>
      </c>
      <c r="C28" s="69" t="s">
        <v>133</v>
      </c>
      <c r="D28" s="71">
        <v>54000</v>
      </c>
      <c r="E28" s="71">
        <v>54500</v>
      </c>
      <c r="F28" s="71">
        <v>55000</v>
      </c>
    </row>
    <row r="29" spans="1:6" x14ac:dyDescent="0.25">
      <c r="A29" s="72">
        <v>850</v>
      </c>
      <c r="B29" s="68" t="s">
        <v>374</v>
      </c>
      <c r="C29" s="69" t="s">
        <v>130</v>
      </c>
      <c r="D29" s="70">
        <v>90.29</v>
      </c>
      <c r="E29" s="70">
        <v>91.14</v>
      </c>
      <c r="F29" s="70">
        <v>92</v>
      </c>
    </row>
    <row r="30" spans="1:6" x14ac:dyDescent="0.25">
      <c r="A30" s="67">
        <v>2438</v>
      </c>
      <c r="B30" s="68" t="s">
        <v>374</v>
      </c>
      <c r="C30" s="69" t="s">
        <v>133</v>
      </c>
      <c r="D30" s="71">
        <v>52800</v>
      </c>
      <c r="E30" s="71">
        <v>53300</v>
      </c>
      <c r="F30" s="71">
        <v>53800</v>
      </c>
    </row>
    <row r="31" spans="1:6" x14ac:dyDescent="0.25">
      <c r="A31" s="72">
        <v>870</v>
      </c>
      <c r="B31" s="68" t="s">
        <v>373</v>
      </c>
      <c r="C31" s="69" t="s">
        <v>130</v>
      </c>
      <c r="D31" s="70">
        <v>128.16999999999999</v>
      </c>
      <c r="E31" s="70">
        <v>129.4</v>
      </c>
      <c r="F31" s="70">
        <v>130.63</v>
      </c>
    </row>
    <row r="32" spans="1:6" x14ac:dyDescent="0.25">
      <c r="A32" s="67">
        <v>2439</v>
      </c>
      <c r="B32" s="68" t="s">
        <v>373</v>
      </c>
      <c r="C32" s="69" t="s">
        <v>133</v>
      </c>
      <c r="D32" s="71">
        <v>52100</v>
      </c>
      <c r="E32" s="71">
        <v>52600</v>
      </c>
      <c r="F32" s="71">
        <v>53100</v>
      </c>
    </row>
    <row r="33" spans="1:6" x14ac:dyDescent="0.25">
      <c r="A33" s="72">
        <v>883</v>
      </c>
      <c r="B33" s="68" t="s">
        <v>372</v>
      </c>
      <c r="C33" s="69" t="s">
        <v>130</v>
      </c>
      <c r="D33" s="70">
        <v>165.68</v>
      </c>
      <c r="E33" s="70">
        <v>167.27</v>
      </c>
      <c r="F33" s="70">
        <v>168.86</v>
      </c>
    </row>
    <row r="34" spans="1:6" x14ac:dyDescent="0.25">
      <c r="A34" s="67">
        <v>2440</v>
      </c>
      <c r="B34" s="68" t="s">
        <v>372</v>
      </c>
      <c r="C34" s="69" t="s">
        <v>133</v>
      </c>
      <c r="D34" s="71">
        <v>52100</v>
      </c>
      <c r="E34" s="71">
        <v>52600</v>
      </c>
      <c r="F34" s="71">
        <v>53100</v>
      </c>
    </row>
    <row r="35" spans="1:6" x14ac:dyDescent="0.25">
      <c r="A35" s="72">
        <v>891</v>
      </c>
      <c r="B35" s="68" t="s">
        <v>371</v>
      </c>
      <c r="C35" s="69" t="s">
        <v>130</v>
      </c>
      <c r="D35" s="70">
        <v>206.31</v>
      </c>
      <c r="E35" s="70">
        <v>208.29</v>
      </c>
      <c r="F35" s="70">
        <v>210.27</v>
      </c>
    </row>
    <row r="36" spans="1:6" x14ac:dyDescent="0.25">
      <c r="A36" s="67">
        <v>2441</v>
      </c>
      <c r="B36" s="68" t="s">
        <v>371</v>
      </c>
      <c r="C36" s="69" t="s">
        <v>133</v>
      </c>
      <c r="D36" s="71">
        <v>52100</v>
      </c>
      <c r="E36" s="71">
        <v>52600</v>
      </c>
      <c r="F36" s="71">
        <v>53100</v>
      </c>
    </row>
    <row r="37" spans="1:6" x14ac:dyDescent="0.25">
      <c r="A37" s="72">
        <v>902</v>
      </c>
      <c r="B37" s="68" t="s">
        <v>370</v>
      </c>
      <c r="C37" s="69" t="s">
        <v>130</v>
      </c>
      <c r="D37" s="70">
        <v>262.06</v>
      </c>
      <c r="E37" s="70">
        <v>264.57</v>
      </c>
      <c r="F37" s="70">
        <v>267.08999999999997</v>
      </c>
    </row>
    <row r="38" spans="1:6" x14ac:dyDescent="0.25">
      <c r="A38" s="67">
        <v>2485</v>
      </c>
      <c r="B38" s="68" t="s">
        <v>370</v>
      </c>
      <c r="C38" s="69" t="s">
        <v>133</v>
      </c>
      <c r="D38" s="71">
        <v>52100</v>
      </c>
      <c r="E38" s="71">
        <v>52600</v>
      </c>
      <c r="F38" s="71">
        <v>53100</v>
      </c>
    </row>
    <row r="39" spans="1:6" x14ac:dyDescent="0.25">
      <c r="A39" s="67">
        <v>3030</v>
      </c>
      <c r="B39" s="68" t="s">
        <v>369</v>
      </c>
      <c r="C39" s="69" t="s">
        <v>130</v>
      </c>
      <c r="D39" s="70">
        <v>240.38</v>
      </c>
      <c r="E39" s="70">
        <v>242.76</v>
      </c>
      <c r="F39" s="70">
        <v>245.14</v>
      </c>
    </row>
    <row r="40" spans="1:6" x14ac:dyDescent="0.25">
      <c r="A40" s="67">
        <v>2784</v>
      </c>
      <c r="B40" s="68" t="s">
        <v>369</v>
      </c>
      <c r="C40" s="69" t="s">
        <v>133</v>
      </c>
      <c r="D40" s="71">
        <v>50500</v>
      </c>
      <c r="E40" s="71">
        <v>51000</v>
      </c>
      <c r="F40" s="71">
        <v>51500</v>
      </c>
    </row>
    <row r="41" spans="1:6" x14ac:dyDescent="0.25">
      <c r="A41" s="67">
        <v>2262</v>
      </c>
      <c r="B41" s="68" t="s">
        <v>368</v>
      </c>
      <c r="C41" s="69" t="s">
        <v>130</v>
      </c>
      <c r="D41" s="70">
        <v>325.72000000000003</v>
      </c>
      <c r="E41" s="70">
        <v>328.95</v>
      </c>
      <c r="F41" s="70">
        <v>332.17</v>
      </c>
    </row>
    <row r="42" spans="1:6" x14ac:dyDescent="0.25">
      <c r="A42" s="67">
        <v>3193</v>
      </c>
      <c r="B42" s="68" t="s">
        <v>368</v>
      </c>
      <c r="C42" s="69" t="s">
        <v>133</v>
      </c>
      <c r="D42" s="71">
        <v>50500</v>
      </c>
      <c r="E42" s="71">
        <v>51000</v>
      </c>
      <c r="F42" s="71">
        <v>51500</v>
      </c>
    </row>
    <row r="43" spans="1:6" x14ac:dyDescent="0.25">
      <c r="A43" s="67">
        <v>2426</v>
      </c>
      <c r="B43" s="68" t="s">
        <v>367</v>
      </c>
      <c r="C43" s="69" t="s">
        <v>130</v>
      </c>
      <c r="D43" s="70">
        <v>383.8</v>
      </c>
      <c r="E43" s="70">
        <v>387.6</v>
      </c>
      <c r="F43" s="70">
        <v>391.4</v>
      </c>
    </row>
    <row r="44" spans="1:6" x14ac:dyDescent="0.25">
      <c r="A44" s="67">
        <v>3195</v>
      </c>
      <c r="B44" s="68" t="s">
        <v>367</v>
      </c>
      <c r="C44" s="69" t="s">
        <v>133</v>
      </c>
      <c r="D44" s="71">
        <v>50500</v>
      </c>
      <c r="E44" s="71">
        <v>51000</v>
      </c>
      <c r="F44" s="71">
        <v>51500</v>
      </c>
    </row>
    <row r="45" spans="1:6" x14ac:dyDescent="0.25">
      <c r="A45" s="67">
        <v>7745</v>
      </c>
      <c r="B45" s="68" t="s">
        <v>366</v>
      </c>
      <c r="C45" s="69" t="s">
        <v>130</v>
      </c>
      <c r="D45" s="70">
        <v>469.16</v>
      </c>
      <c r="E45" s="70">
        <v>473.8</v>
      </c>
      <c r="F45" s="70">
        <v>478.45</v>
      </c>
    </row>
    <row r="46" spans="1:6" x14ac:dyDescent="0.25">
      <c r="A46" s="67">
        <v>7744</v>
      </c>
      <c r="B46" s="68" t="s">
        <v>366</v>
      </c>
      <c r="C46" s="69" t="s">
        <v>133</v>
      </c>
      <c r="D46" s="71">
        <v>50500</v>
      </c>
      <c r="E46" s="71">
        <v>51000</v>
      </c>
      <c r="F46" s="71">
        <v>51500</v>
      </c>
    </row>
    <row r="47" spans="1:6" x14ac:dyDescent="0.25">
      <c r="A47" s="67">
        <v>4782</v>
      </c>
      <c r="B47" s="68" t="s">
        <v>365</v>
      </c>
      <c r="C47" s="69" t="s">
        <v>130</v>
      </c>
      <c r="D47" s="70">
        <v>659.43</v>
      </c>
      <c r="E47" s="70">
        <v>665.99</v>
      </c>
      <c r="F47" s="70">
        <v>672.54</v>
      </c>
    </row>
    <row r="48" spans="1:6" x14ac:dyDescent="0.25">
      <c r="A48" s="67">
        <v>12911</v>
      </c>
      <c r="B48" s="68" t="s">
        <v>364</v>
      </c>
      <c r="C48" s="69" t="s">
        <v>133</v>
      </c>
      <c r="D48" s="71">
        <v>50500</v>
      </c>
      <c r="E48" s="71">
        <v>50800</v>
      </c>
      <c r="F48" s="71">
        <v>51300</v>
      </c>
    </row>
    <row r="49" spans="1:6" x14ac:dyDescent="0.25">
      <c r="A49" s="67">
        <v>10819</v>
      </c>
      <c r="B49" s="68" t="s">
        <v>363</v>
      </c>
      <c r="C49" s="69" t="s">
        <v>130</v>
      </c>
      <c r="D49" s="70">
        <v>819</v>
      </c>
      <c r="E49" s="70">
        <v>826.88</v>
      </c>
      <c r="F49" s="70">
        <v>834.75</v>
      </c>
    </row>
    <row r="50" spans="1:6" x14ac:dyDescent="0.25">
      <c r="A50" s="67">
        <v>10818</v>
      </c>
      <c r="B50" s="68" t="s">
        <v>363</v>
      </c>
      <c r="C50" s="69" t="s">
        <v>133</v>
      </c>
      <c r="D50" s="71">
        <v>52000</v>
      </c>
      <c r="E50" s="71">
        <v>52500</v>
      </c>
      <c r="F50" s="71">
        <v>53000</v>
      </c>
    </row>
    <row r="51" spans="1:6" x14ac:dyDescent="0.25">
      <c r="A51" s="72">
        <v>798</v>
      </c>
      <c r="B51" s="68" t="s">
        <v>362</v>
      </c>
      <c r="C51" s="69" t="s">
        <v>130</v>
      </c>
      <c r="D51" s="70">
        <v>40.83</v>
      </c>
      <c r="E51" s="70">
        <v>41.47</v>
      </c>
      <c r="F51" s="70">
        <v>42.11</v>
      </c>
    </row>
    <row r="52" spans="1:6" x14ac:dyDescent="0.25">
      <c r="A52" s="67">
        <v>2461</v>
      </c>
      <c r="B52" s="68" t="s">
        <v>362</v>
      </c>
      <c r="C52" s="69" t="s">
        <v>133</v>
      </c>
      <c r="D52" s="71">
        <v>31900</v>
      </c>
      <c r="E52" s="71">
        <v>32400</v>
      </c>
      <c r="F52" s="71">
        <v>32900</v>
      </c>
    </row>
    <row r="53" spans="1:6" x14ac:dyDescent="0.25">
      <c r="A53" s="72">
        <v>799</v>
      </c>
      <c r="B53" s="68" t="s">
        <v>361</v>
      </c>
      <c r="C53" s="69" t="s">
        <v>130</v>
      </c>
      <c r="D53" s="70">
        <v>48.64</v>
      </c>
      <c r="E53" s="70">
        <v>49.47</v>
      </c>
      <c r="F53" s="70">
        <v>50.3</v>
      </c>
    </row>
    <row r="54" spans="1:6" x14ac:dyDescent="0.25">
      <c r="A54" s="67">
        <v>2462</v>
      </c>
      <c r="B54" s="68" t="s">
        <v>361</v>
      </c>
      <c r="C54" s="69" t="s">
        <v>133</v>
      </c>
      <c r="D54" s="71">
        <v>29300</v>
      </c>
      <c r="E54" s="71">
        <v>29800</v>
      </c>
      <c r="F54" s="71">
        <v>30300</v>
      </c>
    </row>
    <row r="55" spans="1:6" x14ac:dyDescent="0.25">
      <c r="A55" s="72">
        <v>793</v>
      </c>
      <c r="B55" s="68" t="s">
        <v>360</v>
      </c>
      <c r="C55" s="69" t="s">
        <v>130</v>
      </c>
      <c r="D55" s="70">
        <v>60.84</v>
      </c>
      <c r="E55" s="70">
        <v>61.9</v>
      </c>
      <c r="F55" s="70">
        <v>62.96</v>
      </c>
    </row>
    <row r="56" spans="1:6" x14ac:dyDescent="0.25">
      <c r="A56" s="67">
        <v>7922</v>
      </c>
      <c r="B56" s="68" t="s">
        <v>360</v>
      </c>
      <c r="C56" s="69" t="s">
        <v>133</v>
      </c>
      <c r="D56" s="71">
        <v>28700</v>
      </c>
      <c r="E56" s="71">
        <v>29200</v>
      </c>
      <c r="F56" s="71">
        <v>29700</v>
      </c>
    </row>
    <row r="57" spans="1:6" x14ac:dyDescent="0.25">
      <c r="A57" s="72">
        <v>931</v>
      </c>
      <c r="B57" s="68" t="s">
        <v>359</v>
      </c>
      <c r="C57" s="69" t="s">
        <v>130</v>
      </c>
      <c r="D57" s="70">
        <v>68.59</v>
      </c>
      <c r="E57" s="70">
        <v>69.790000000000006</v>
      </c>
      <c r="F57" s="70">
        <v>70.98</v>
      </c>
    </row>
    <row r="58" spans="1:6" x14ac:dyDescent="0.25">
      <c r="A58" s="67">
        <v>2463</v>
      </c>
      <c r="B58" s="68" t="s">
        <v>359</v>
      </c>
      <c r="C58" s="69" t="s">
        <v>133</v>
      </c>
      <c r="D58" s="71">
        <v>28700</v>
      </c>
      <c r="E58" s="71">
        <v>29200</v>
      </c>
      <c r="F58" s="71">
        <v>29700</v>
      </c>
    </row>
    <row r="59" spans="1:6" x14ac:dyDescent="0.25">
      <c r="A59" s="72">
        <v>794</v>
      </c>
      <c r="B59" s="68" t="s">
        <v>358</v>
      </c>
      <c r="C59" s="69" t="s">
        <v>130</v>
      </c>
      <c r="D59" s="70">
        <v>88.69</v>
      </c>
      <c r="E59" s="70">
        <v>90.23</v>
      </c>
      <c r="F59" s="70">
        <v>91.78</v>
      </c>
    </row>
    <row r="60" spans="1:6" x14ac:dyDescent="0.25">
      <c r="A60" s="67">
        <v>2464</v>
      </c>
      <c r="B60" s="68" t="s">
        <v>358</v>
      </c>
      <c r="C60" s="69" t="s">
        <v>133</v>
      </c>
      <c r="D60" s="71">
        <v>28700</v>
      </c>
      <c r="E60" s="71">
        <v>29200</v>
      </c>
      <c r="F60" s="71">
        <v>29700</v>
      </c>
    </row>
    <row r="61" spans="1:6" x14ac:dyDescent="0.25">
      <c r="A61" s="67">
        <v>1233</v>
      </c>
      <c r="B61" s="68" t="s">
        <v>357</v>
      </c>
      <c r="C61" s="69" t="s">
        <v>130</v>
      </c>
      <c r="D61" s="70">
        <v>109.06</v>
      </c>
      <c r="E61" s="70">
        <v>110.98</v>
      </c>
      <c r="F61" s="70">
        <v>112.9</v>
      </c>
    </row>
    <row r="62" spans="1:6" x14ac:dyDescent="0.25">
      <c r="A62" s="67">
        <v>2465</v>
      </c>
      <c r="B62" s="68" t="s">
        <v>357</v>
      </c>
      <c r="C62" s="69" t="s">
        <v>133</v>
      </c>
      <c r="D62" s="71">
        <v>28400</v>
      </c>
      <c r="E62" s="71">
        <v>28900</v>
      </c>
      <c r="F62" s="71">
        <v>29400</v>
      </c>
    </row>
    <row r="63" spans="1:6" x14ac:dyDescent="0.25">
      <c r="A63" s="72">
        <v>796</v>
      </c>
      <c r="B63" s="68" t="s">
        <v>356</v>
      </c>
      <c r="C63" s="69" t="s">
        <v>130</v>
      </c>
      <c r="D63" s="70">
        <v>138.6</v>
      </c>
      <c r="E63" s="70">
        <v>141.04</v>
      </c>
      <c r="F63" s="70">
        <v>143.47999999999999</v>
      </c>
    </row>
    <row r="64" spans="1:6" x14ac:dyDescent="0.25">
      <c r="A64" s="67">
        <v>2466</v>
      </c>
      <c r="B64" s="68" t="s">
        <v>356</v>
      </c>
      <c r="C64" s="69" t="s">
        <v>133</v>
      </c>
      <c r="D64" s="71">
        <v>28400</v>
      </c>
      <c r="E64" s="71">
        <v>28900</v>
      </c>
      <c r="F64" s="71">
        <v>29400</v>
      </c>
    </row>
    <row r="65" spans="1:6" x14ac:dyDescent="0.25">
      <c r="A65" s="72">
        <v>922</v>
      </c>
      <c r="B65" s="68" t="s">
        <v>355</v>
      </c>
      <c r="C65" s="69" t="s">
        <v>130</v>
      </c>
      <c r="D65" s="70">
        <v>131.18</v>
      </c>
      <c r="E65" s="70">
        <v>133.49</v>
      </c>
      <c r="F65" s="70">
        <v>135.80000000000001</v>
      </c>
    </row>
    <row r="66" spans="1:6" x14ac:dyDescent="0.25">
      <c r="A66" s="67">
        <v>3196</v>
      </c>
      <c r="B66" s="68" t="s">
        <v>355</v>
      </c>
      <c r="C66" s="69" t="s">
        <v>133</v>
      </c>
      <c r="D66" s="71">
        <v>28400</v>
      </c>
      <c r="E66" s="71">
        <v>28900</v>
      </c>
      <c r="F66" s="71">
        <v>29400</v>
      </c>
    </row>
    <row r="67" spans="1:6" x14ac:dyDescent="0.25">
      <c r="A67" s="72">
        <v>927</v>
      </c>
      <c r="B67" s="68" t="s">
        <v>354</v>
      </c>
      <c r="C67" s="69" t="s">
        <v>130</v>
      </c>
      <c r="D67" s="70">
        <v>177.83</v>
      </c>
      <c r="E67" s="70">
        <v>180.96</v>
      </c>
      <c r="F67" s="70">
        <v>184.1</v>
      </c>
    </row>
    <row r="68" spans="1:6" x14ac:dyDescent="0.25">
      <c r="A68" s="67">
        <v>2785</v>
      </c>
      <c r="B68" s="68" t="s">
        <v>354</v>
      </c>
      <c r="C68" s="69" t="s">
        <v>133</v>
      </c>
      <c r="D68" s="71">
        <v>28400</v>
      </c>
      <c r="E68" s="71">
        <v>28900</v>
      </c>
      <c r="F68" s="71">
        <v>29400</v>
      </c>
    </row>
    <row r="69" spans="1:6" x14ac:dyDescent="0.25">
      <c r="A69" s="67">
        <v>2225</v>
      </c>
      <c r="B69" s="68" t="s">
        <v>353</v>
      </c>
      <c r="C69" s="69" t="s">
        <v>130</v>
      </c>
      <c r="D69" s="70">
        <v>201.7</v>
      </c>
      <c r="E69" s="70">
        <v>205.26</v>
      </c>
      <c r="F69" s="70">
        <v>208.81</v>
      </c>
    </row>
    <row r="70" spans="1:6" x14ac:dyDescent="0.25">
      <c r="A70" s="67">
        <v>1863</v>
      </c>
      <c r="B70" s="68" t="s">
        <v>352</v>
      </c>
      <c r="C70" s="69" t="s">
        <v>130</v>
      </c>
      <c r="D70" s="70">
        <v>209.59</v>
      </c>
      <c r="E70" s="70">
        <v>213.28</v>
      </c>
      <c r="F70" s="70">
        <v>216.97</v>
      </c>
    </row>
    <row r="71" spans="1:6" x14ac:dyDescent="0.25">
      <c r="A71" s="67">
        <v>3198</v>
      </c>
      <c r="B71" s="68" t="s">
        <v>352</v>
      </c>
      <c r="C71" s="69" t="s">
        <v>133</v>
      </c>
      <c r="D71" s="71">
        <v>28400</v>
      </c>
      <c r="E71" s="71">
        <v>28900</v>
      </c>
      <c r="F71" s="71">
        <v>29400</v>
      </c>
    </row>
    <row r="72" spans="1:6" x14ac:dyDescent="0.25">
      <c r="A72" s="67">
        <v>3000</v>
      </c>
      <c r="B72" s="68" t="s">
        <v>351</v>
      </c>
      <c r="C72" s="69" t="s">
        <v>130</v>
      </c>
      <c r="D72" s="70">
        <v>238.26</v>
      </c>
      <c r="E72" s="70">
        <v>242.45</v>
      </c>
      <c r="F72" s="70">
        <v>246.64</v>
      </c>
    </row>
    <row r="73" spans="1:6" x14ac:dyDescent="0.25">
      <c r="A73" s="67">
        <v>2447</v>
      </c>
      <c r="B73" s="68" t="s">
        <v>351</v>
      </c>
      <c r="C73" s="69" t="s">
        <v>133</v>
      </c>
      <c r="D73" s="71">
        <v>28400</v>
      </c>
      <c r="E73" s="71">
        <v>28900</v>
      </c>
      <c r="F73" s="71">
        <v>29400</v>
      </c>
    </row>
    <row r="74" spans="1:6" x14ac:dyDescent="0.25">
      <c r="A74" s="67">
        <v>2013</v>
      </c>
      <c r="B74" s="68" t="s">
        <v>350</v>
      </c>
      <c r="C74" s="69" t="s">
        <v>130</v>
      </c>
      <c r="D74" s="70">
        <v>256.08999999999997</v>
      </c>
      <c r="E74" s="70">
        <v>260.60000000000002</v>
      </c>
      <c r="F74" s="70">
        <v>265.10000000000002</v>
      </c>
    </row>
    <row r="75" spans="1:6" x14ac:dyDescent="0.25">
      <c r="A75" s="67">
        <v>3199</v>
      </c>
      <c r="B75" s="68" t="s">
        <v>350</v>
      </c>
      <c r="C75" s="69" t="s">
        <v>133</v>
      </c>
      <c r="D75" s="71">
        <v>28400</v>
      </c>
      <c r="E75" s="71">
        <v>28900</v>
      </c>
      <c r="F75" s="71">
        <v>29400</v>
      </c>
    </row>
    <row r="76" spans="1:6" x14ac:dyDescent="0.25">
      <c r="A76" s="67">
        <v>1878</v>
      </c>
      <c r="B76" s="68" t="s">
        <v>349</v>
      </c>
      <c r="C76" s="69" t="s">
        <v>130</v>
      </c>
      <c r="D76" s="70">
        <v>291.27999999999997</v>
      </c>
      <c r="E76" s="70">
        <v>296.41000000000003</v>
      </c>
      <c r="F76" s="70">
        <v>301.54000000000002</v>
      </c>
    </row>
    <row r="77" spans="1:6" x14ac:dyDescent="0.25">
      <c r="A77" s="67">
        <v>2789</v>
      </c>
      <c r="B77" s="68" t="s">
        <v>349</v>
      </c>
      <c r="C77" s="69" t="s">
        <v>133</v>
      </c>
      <c r="D77" s="71">
        <v>28400</v>
      </c>
      <c r="E77" s="71">
        <v>28900</v>
      </c>
      <c r="F77" s="71">
        <v>29400</v>
      </c>
    </row>
    <row r="78" spans="1:6" x14ac:dyDescent="0.25">
      <c r="A78" s="67">
        <v>1880</v>
      </c>
      <c r="B78" s="68" t="s">
        <v>348</v>
      </c>
      <c r="C78" s="69" t="s">
        <v>130</v>
      </c>
      <c r="D78" s="70">
        <v>390.59</v>
      </c>
      <c r="E78" s="70">
        <v>396.95</v>
      </c>
      <c r="F78" s="70">
        <v>403.31</v>
      </c>
    </row>
    <row r="79" spans="1:6" x14ac:dyDescent="0.25">
      <c r="A79" s="67">
        <v>8282</v>
      </c>
      <c r="B79" s="68" t="s">
        <v>348</v>
      </c>
      <c r="C79" s="69" t="s">
        <v>133</v>
      </c>
      <c r="D79" s="71">
        <v>30700</v>
      </c>
      <c r="E79" s="71">
        <v>31200</v>
      </c>
      <c r="F79" s="71">
        <v>31700</v>
      </c>
    </row>
    <row r="80" spans="1:6" x14ac:dyDescent="0.25">
      <c r="A80" s="67">
        <v>12766</v>
      </c>
      <c r="B80" s="68" t="s">
        <v>347</v>
      </c>
      <c r="C80" s="69" t="s">
        <v>130</v>
      </c>
      <c r="D80" s="70">
        <v>466.36</v>
      </c>
      <c r="E80" s="70">
        <v>474.01</v>
      </c>
      <c r="F80" s="70">
        <v>481.65</v>
      </c>
    </row>
    <row r="81" spans="1:6" x14ac:dyDescent="0.25">
      <c r="A81" s="67">
        <v>12765</v>
      </c>
      <c r="B81" s="68" t="s">
        <v>347</v>
      </c>
      <c r="C81" s="69" t="s">
        <v>133</v>
      </c>
      <c r="D81" s="71">
        <v>30500</v>
      </c>
      <c r="E81" s="71">
        <v>31000</v>
      </c>
      <c r="F81" s="71">
        <v>31500</v>
      </c>
    </row>
    <row r="82" spans="1:6" x14ac:dyDescent="0.25">
      <c r="A82" s="67">
        <v>3838</v>
      </c>
      <c r="B82" s="68" t="s">
        <v>346</v>
      </c>
      <c r="C82" s="69" t="s">
        <v>130</v>
      </c>
      <c r="D82" s="70">
        <v>523.16</v>
      </c>
      <c r="E82" s="70">
        <v>531.73</v>
      </c>
      <c r="F82" s="70">
        <v>540.30999999999995</v>
      </c>
    </row>
    <row r="83" spans="1:6" x14ac:dyDescent="0.25">
      <c r="A83" s="67">
        <v>3837</v>
      </c>
      <c r="B83" s="68" t="s">
        <v>346</v>
      </c>
      <c r="C83" s="69" t="s">
        <v>133</v>
      </c>
      <c r="D83" s="71">
        <v>30500</v>
      </c>
      <c r="E83" s="71">
        <v>31000</v>
      </c>
      <c r="F83" s="71">
        <v>31500</v>
      </c>
    </row>
    <row r="84" spans="1:6" x14ac:dyDescent="0.25">
      <c r="A84" s="67">
        <v>8067</v>
      </c>
      <c r="B84" s="68" t="s">
        <v>345</v>
      </c>
      <c r="C84" s="69" t="s">
        <v>130</v>
      </c>
      <c r="D84" s="70">
        <v>918.21</v>
      </c>
      <c r="E84" s="70">
        <v>931.4</v>
      </c>
      <c r="F84" s="70">
        <v>944.59</v>
      </c>
    </row>
    <row r="85" spans="1:6" x14ac:dyDescent="0.25">
      <c r="A85" s="67">
        <v>8066</v>
      </c>
      <c r="B85" s="68" t="s">
        <v>345</v>
      </c>
      <c r="C85" s="69" t="s">
        <v>133</v>
      </c>
      <c r="D85" s="71">
        <v>34800</v>
      </c>
      <c r="E85" s="71">
        <v>35300</v>
      </c>
      <c r="F85" s="71">
        <v>35800</v>
      </c>
    </row>
    <row r="86" spans="1:6" x14ac:dyDescent="0.25">
      <c r="A86" s="67">
        <v>2027</v>
      </c>
      <c r="B86" s="68" t="s">
        <v>344</v>
      </c>
      <c r="C86" s="69" t="s">
        <v>130</v>
      </c>
      <c r="D86" s="71">
        <v>1135.6500000000001</v>
      </c>
      <c r="E86" s="71">
        <v>1151.42</v>
      </c>
      <c r="F86" s="71">
        <v>1167.19</v>
      </c>
    </row>
    <row r="87" spans="1:6" x14ac:dyDescent="0.25">
      <c r="A87" s="67">
        <v>3200</v>
      </c>
      <c r="B87" s="68" t="s">
        <v>344</v>
      </c>
      <c r="C87" s="69" t="s">
        <v>133</v>
      </c>
      <c r="D87" s="71">
        <v>36000</v>
      </c>
      <c r="E87" s="71">
        <v>36500</v>
      </c>
      <c r="F87" s="71">
        <v>37000</v>
      </c>
    </row>
    <row r="88" spans="1:6" x14ac:dyDescent="0.25">
      <c r="A88" s="67">
        <v>10972</v>
      </c>
      <c r="B88" s="68" t="s">
        <v>343</v>
      </c>
      <c r="C88" s="69" t="s">
        <v>130</v>
      </c>
      <c r="D88" s="71">
        <v>2732.62</v>
      </c>
      <c r="E88" s="71">
        <v>2780.14</v>
      </c>
      <c r="F88" s="71">
        <v>2851.43</v>
      </c>
    </row>
    <row r="89" spans="1:6" ht="15" customHeight="1" x14ac:dyDescent="0.25">
      <c r="A89" s="66" t="s">
        <v>342</v>
      </c>
      <c r="B89" s="66"/>
      <c r="C89" s="66"/>
      <c r="D89" s="66"/>
      <c r="E89" s="66"/>
      <c r="F89" s="66"/>
    </row>
    <row r="90" spans="1:6" x14ac:dyDescent="0.25">
      <c r="A90" s="67">
        <v>2733</v>
      </c>
      <c r="B90" s="68" t="s">
        <v>341</v>
      </c>
      <c r="C90" s="69" t="s">
        <v>129</v>
      </c>
      <c r="D90" s="70">
        <v>51.32</v>
      </c>
      <c r="E90" s="70">
        <v>54.02</v>
      </c>
      <c r="F90" s="70">
        <v>59.42</v>
      </c>
    </row>
    <row r="91" spans="1:6" x14ac:dyDescent="0.25">
      <c r="A91" s="67">
        <v>6283</v>
      </c>
      <c r="B91" s="68" t="s">
        <v>340</v>
      </c>
      <c r="C91" s="69" t="s">
        <v>129</v>
      </c>
      <c r="D91" s="70">
        <v>44.17</v>
      </c>
      <c r="E91" s="70">
        <v>46.5</v>
      </c>
      <c r="F91" s="70">
        <v>51.15</v>
      </c>
    </row>
    <row r="92" spans="1:6" x14ac:dyDescent="0.25">
      <c r="A92" s="67">
        <v>9223</v>
      </c>
      <c r="B92" s="68" t="s">
        <v>339</v>
      </c>
      <c r="C92" s="69" t="s">
        <v>129</v>
      </c>
      <c r="D92" s="70">
        <v>60.61</v>
      </c>
      <c r="E92" s="70">
        <v>63.8</v>
      </c>
      <c r="F92" s="70">
        <v>70.180000000000007</v>
      </c>
    </row>
    <row r="93" spans="1:6" x14ac:dyDescent="0.25">
      <c r="A93" s="67">
        <v>2135</v>
      </c>
      <c r="B93" s="68" t="s">
        <v>338</v>
      </c>
      <c r="C93" s="69" t="s">
        <v>129</v>
      </c>
      <c r="D93" s="70">
        <v>32.18</v>
      </c>
      <c r="E93" s="70">
        <v>33.869999999999997</v>
      </c>
      <c r="F93" s="70">
        <v>37.26</v>
      </c>
    </row>
    <row r="94" spans="1:6" x14ac:dyDescent="0.25">
      <c r="A94" s="67">
        <v>9222</v>
      </c>
      <c r="B94" s="68" t="s">
        <v>337</v>
      </c>
      <c r="C94" s="69" t="s">
        <v>129</v>
      </c>
      <c r="D94" s="70">
        <v>56.65</v>
      </c>
      <c r="E94" s="70">
        <v>59.63</v>
      </c>
      <c r="F94" s="70">
        <v>65.59</v>
      </c>
    </row>
    <row r="95" spans="1:6" x14ac:dyDescent="0.25">
      <c r="A95" s="67">
        <v>4091</v>
      </c>
      <c r="B95" s="68" t="s">
        <v>336</v>
      </c>
      <c r="C95" s="69" t="s">
        <v>129</v>
      </c>
      <c r="D95" s="70">
        <v>351.97</v>
      </c>
      <c r="E95" s="70">
        <v>370.5</v>
      </c>
      <c r="F95" s="70">
        <v>407.55</v>
      </c>
    </row>
    <row r="96" spans="1:6" x14ac:dyDescent="0.25">
      <c r="A96" s="67">
        <v>1080</v>
      </c>
      <c r="B96" s="68" t="s">
        <v>335</v>
      </c>
      <c r="C96" s="69" t="s">
        <v>129</v>
      </c>
      <c r="D96" s="70">
        <v>435.95</v>
      </c>
      <c r="E96" s="70">
        <v>458.9</v>
      </c>
      <c r="F96" s="70">
        <v>504.79</v>
      </c>
    </row>
    <row r="97" spans="1:6" x14ac:dyDescent="0.25">
      <c r="A97" s="67">
        <v>4090</v>
      </c>
      <c r="B97" s="68" t="s">
        <v>334</v>
      </c>
      <c r="C97" s="69" t="s">
        <v>129</v>
      </c>
      <c r="D97" s="70">
        <v>453.24</v>
      </c>
      <c r="E97" s="70">
        <v>477.1</v>
      </c>
      <c r="F97" s="70">
        <v>524.80999999999995</v>
      </c>
    </row>
    <row r="98" spans="1:6" x14ac:dyDescent="0.25">
      <c r="A98" s="67">
        <v>8676</v>
      </c>
      <c r="B98" s="68" t="s">
        <v>333</v>
      </c>
      <c r="C98" s="69" t="s">
        <v>129</v>
      </c>
      <c r="D98" s="70">
        <v>14.82</v>
      </c>
      <c r="E98" s="70">
        <v>15.6</v>
      </c>
      <c r="F98" s="70">
        <v>17.16</v>
      </c>
    </row>
    <row r="99" spans="1:6" x14ac:dyDescent="0.25">
      <c r="A99" s="67">
        <v>8675</v>
      </c>
      <c r="B99" s="68" t="s">
        <v>332</v>
      </c>
      <c r="C99" s="69" t="s">
        <v>129</v>
      </c>
      <c r="D99" s="70">
        <v>19.510000000000002</v>
      </c>
      <c r="E99" s="70">
        <v>20.54</v>
      </c>
      <c r="F99" s="70">
        <v>22.59</v>
      </c>
    </row>
    <row r="100" spans="1:6" x14ac:dyDescent="0.25">
      <c r="A100" s="67">
        <v>8810</v>
      </c>
      <c r="B100" s="68" t="s">
        <v>331</v>
      </c>
      <c r="C100" s="69" t="s">
        <v>129</v>
      </c>
      <c r="D100" s="70">
        <v>31.86</v>
      </c>
      <c r="E100" s="70">
        <v>33.54</v>
      </c>
      <c r="F100" s="70">
        <v>36.89</v>
      </c>
    </row>
    <row r="101" spans="1:6" x14ac:dyDescent="0.25">
      <c r="A101" s="67">
        <v>8673</v>
      </c>
      <c r="B101" s="68" t="s">
        <v>330</v>
      </c>
      <c r="C101" s="69" t="s">
        <v>129</v>
      </c>
      <c r="D101" s="70">
        <v>38.9</v>
      </c>
      <c r="E101" s="70">
        <v>40.950000000000003</v>
      </c>
      <c r="F101" s="70">
        <v>45.05</v>
      </c>
    </row>
    <row r="102" spans="1:6" x14ac:dyDescent="0.25">
      <c r="A102" s="67">
        <v>8677</v>
      </c>
      <c r="B102" s="68" t="s">
        <v>329</v>
      </c>
      <c r="C102" s="69" t="s">
        <v>129</v>
      </c>
      <c r="D102" s="70">
        <v>56.81</v>
      </c>
      <c r="E102" s="70">
        <v>59.8</v>
      </c>
      <c r="F102" s="70">
        <v>65.78</v>
      </c>
    </row>
    <row r="103" spans="1:6" x14ac:dyDescent="0.25">
      <c r="A103" s="67">
        <v>8678</v>
      </c>
      <c r="B103" s="68" t="s">
        <v>328</v>
      </c>
      <c r="C103" s="69" t="s">
        <v>129</v>
      </c>
      <c r="D103" s="70">
        <v>70.400000000000006</v>
      </c>
      <c r="E103" s="70">
        <v>74.099999999999994</v>
      </c>
      <c r="F103" s="70">
        <v>81.510000000000005</v>
      </c>
    </row>
    <row r="104" spans="1:6" x14ac:dyDescent="0.25">
      <c r="A104" s="67">
        <v>8674</v>
      </c>
      <c r="B104" s="68" t="s">
        <v>327</v>
      </c>
      <c r="C104" s="69" t="s">
        <v>129</v>
      </c>
      <c r="D104" s="70">
        <v>93.86</v>
      </c>
      <c r="E104" s="70">
        <v>98.8</v>
      </c>
      <c r="F104" s="70">
        <v>108.68</v>
      </c>
    </row>
    <row r="105" spans="1:6" x14ac:dyDescent="0.25">
      <c r="A105" s="67">
        <v>9208</v>
      </c>
      <c r="B105" s="68" t="s">
        <v>326</v>
      </c>
      <c r="C105" s="69" t="s">
        <v>129</v>
      </c>
      <c r="D105" s="70">
        <v>117.33</v>
      </c>
      <c r="E105" s="70">
        <v>123.5</v>
      </c>
      <c r="F105" s="70">
        <v>135.85</v>
      </c>
    </row>
    <row r="106" spans="1:6" x14ac:dyDescent="0.25">
      <c r="A106" s="67">
        <v>9185</v>
      </c>
      <c r="B106" s="68" t="s">
        <v>325</v>
      </c>
      <c r="C106" s="69" t="s">
        <v>129</v>
      </c>
      <c r="D106" s="70">
        <v>175.37</v>
      </c>
      <c r="E106" s="70">
        <v>184.6</v>
      </c>
      <c r="F106" s="70">
        <v>203.06</v>
      </c>
    </row>
    <row r="107" spans="1:6" x14ac:dyDescent="0.25">
      <c r="A107" s="67">
        <v>8653</v>
      </c>
      <c r="B107" s="68" t="s">
        <v>324</v>
      </c>
      <c r="C107" s="69" t="s">
        <v>129</v>
      </c>
      <c r="D107" s="70">
        <v>311.22000000000003</v>
      </c>
      <c r="E107" s="70">
        <v>327.60000000000002</v>
      </c>
      <c r="F107" s="70">
        <v>360.36</v>
      </c>
    </row>
    <row r="108" spans="1:6" x14ac:dyDescent="0.25">
      <c r="A108" s="67">
        <v>9333</v>
      </c>
      <c r="B108" s="68" t="s">
        <v>323</v>
      </c>
      <c r="C108" s="69" t="s">
        <v>129</v>
      </c>
      <c r="D108" s="70">
        <v>528.05999999999995</v>
      </c>
      <c r="E108" s="70">
        <v>555.85</v>
      </c>
      <c r="F108" s="70">
        <v>611.42999999999995</v>
      </c>
    </row>
    <row r="109" spans="1:6" x14ac:dyDescent="0.25">
      <c r="A109" s="67">
        <v>9523</v>
      </c>
      <c r="B109" s="68" t="s">
        <v>322</v>
      </c>
      <c r="C109" s="69" t="s">
        <v>129</v>
      </c>
      <c r="D109" s="70">
        <v>830.24</v>
      </c>
      <c r="E109" s="70">
        <v>844.19</v>
      </c>
      <c r="F109" s="70">
        <v>858.15</v>
      </c>
    </row>
    <row r="110" spans="1:6" x14ac:dyDescent="0.25">
      <c r="A110" s="67">
        <v>11399</v>
      </c>
      <c r="B110" s="68" t="s">
        <v>321</v>
      </c>
      <c r="C110" s="69" t="s">
        <v>129</v>
      </c>
      <c r="D110" s="70">
        <v>9.8800000000000008</v>
      </c>
      <c r="E110" s="70">
        <v>10.4</v>
      </c>
      <c r="F110" s="70">
        <v>11.44</v>
      </c>
    </row>
    <row r="111" spans="1:6" x14ac:dyDescent="0.25">
      <c r="A111" s="67">
        <v>11400</v>
      </c>
      <c r="B111" s="68" t="s">
        <v>320</v>
      </c>
      <c r="C111" s="69" t="s">
        <v>129</v>
      </c>
      <c r="D111" s="70">
        <v>13.59</v>
      </c>
      <c r="E111" s="70">
        <v>14.3</v>
      </c>
      <c r="F111" s="70">
        <v>15.73</v>
      </c>
    </row>
    <row r="112" spans="1:6" x14ac:dyDescent="0.25">
      <c r="A112" s="67">
        <v>11401</v>
      </c>
      <c r="B112" s="68" t="s">
        <v>319</v>
      </c>
      <c r="C112" s="69" t="s">
        <v>129</v>
      </c>
      <c r="D112" s="70">
        <v>26.47</v>
      </c>
      <c r="E112" s="70">
        <v>27.86</v>
      </c>
      <c r="F112" s="70">
        <v>30.65</v>
      </c>
    </row>
    <row r="113" spans="1:6" x14ac:dyDescent="0.25">
      <c r="A113" s="67">
        <v>11402</v>
      </c>
      <c r="B113" s="68" t="s">
        <v>318</v>
      </c>
      <c r="C113" s="69" t="s">
        <v>129</v>
      </c>
      <c r="D113" s="70">
        <v>27.05</v>
      </c>
      <c r="E113" s="70">
        <v>28.47</v>
      </c>
      <c r="F113" s="70">
        <v>31.32</v>
      </c>
    </row>
    <row r="114" spans="1:6" x14ac:dyDescent="0.25">
      <c r="A114" s="67">
        <v>11403</v>
      </c>
      <c r="B114" s="68" t="s">
        <v>317</v>
      </c>
      <c r="C114" s="69" t="s">
        <v>129</v>
      </c>
      <c r="D114" s="70">
        <v>10.83</v>
      </c>
      <c r="E114" s="70">
        <v>11.4</v>
      </c>
      <c r="F114" s="70">
        <v>12.54</v>
      </c>
    </row>
    <row r="115" spans="1:6" x14ac:dyDescent="0.25">
      <c r="A115" s="67">
        <v>11455</v>
      </c>
      <c r="B115" s="68" t="s">
        <v>316</v>
      </c>
      <c r="C115" s="69" t="s">
        <v>129</v>
      </c>
      <c r="D115" s="70">
        <v>12.35</v>
      </c>
      <c r="E115" s="70">
        <v>13</v>
      </c>
      <c r="F115" s="70">
        <v>14.3</v>
      </c>
    </row>
    <row r="116" spans="1:6" x14ac:dyDescent="0.25">
      <c r="A116" s="67">
        <v>11711</v>
      </c>
      <c r="B116" s="68" t="s">
        <v>315</v>
      </c>
      <c r="C116" s="69" t="s">
        <v>129</v>
      </c>
      <c r="D116" s="70">
        <v>18.52</v>
      </c>
      <c r="E116" s="70">
        <v>19.5</v>
      </c>
      <c r="F116" s="70">
        <v>21.45</v>
      </c>
    </row>
    <row r="117" spans="1:6" x14ac:dyDescent="0.25">
      <c r="A117" s="67">
        <v>11712</v>
      </c>
      <c r="B117" s="68" t="s">
        <v>314</v>
      </c>
      <c r="C117" s="69" t="s">
        <v>129</v>
      </c>
      <c r="D117" s="70">
        <v>22.23</v>
      </c>
      <c r="E117" s="70">
        <v>23.4</v>
      </c>
      <c r="F117" s="70">
        <v>25.74</v>
      </c>
    </row>
    <row r="118" spans="1:6" x14ac:dyDescent="0.25">
      <c r="A118" s="72">
        <v>842</v>
      </c>
      <c r="B118" s="68" t="s">
        <v>313</v>
      </c>
      <c r="C118" s="69" t="s">
        <v>129</v>
      </c>
      <c r="D118" s="70">
        <v>15.81</v>
      </c>
      <c r="E118" s="70">
        <v>16.64</v>
      </c>
      <c r="F118" s="70">
        <v>18.3</v>
      </c>
    </row>
    <row r="119" spans="1:6" x14ac:dyDescent="0.25">
      <c r="A119" s="72">
        <v>843</v>
      </c>
      <c r="B119" s="68" t="s">
        <v>396</v>
      </c>
      <c r="C119" s="69" t="s">
        <v>129</v>
      </c>
      <c r="D119" s="70">
        <v>19.760000000000002</v>
      </c>
      <c r="E119" s="70">
        <v>20.8</v>
      </c>
      <c r="F119" s="70">
        <v>22.88</v>
      </c>
    </row>
    <row r="120" spans="1:6" x14ac:dyDescent="0.25">
      <c r="A120" s="72">
        <v>844</v>
      </c>
      <c r="B120" s="68" t="s">
        <v>312</v>
      </c>
      <c r="C120" s="69" t="s">
        <v>129</v>
      </c>
      <c r="D120" s="70">
        <v>24.32</v>
      </c>
      <c r="E120" s="70">
        <v>25.6</v>
      </c>
      <c r="F120" s="70">
        <v>28.16</v>
      </c>
    </row>
    <row r="121" spans="1:6" x14ac:dyDescent="0.25">
      <c r="A121" s="72">
        <v>845</v>
      </c>
      <c r="B121" s="68" t="s">
        <v>311</v>
      </c>
      <c r="C121" s="69" t="s">
        <v>129</v>
      </c>
      <c r="D121" s="70">
        <v>67.3</v>
      </c>
      <c r="E121" s="70">
        <v>70.84</v>
      </c>
      <c r="F121" s="70">
        <v>77.92</v>
      </c>
    </row>
    <row r="122" spans="1:6" x14ac:dyDescent="0.25">
      <c r="A122" s="72">
        <v>761</v>
      </c>
      <c r="B122" s="68" t="s">
        <v>310</v>
      </c>
      <c r="C122" s="69" t="s">
        <v>129</v>
      </c>
      <c r="D122" s="70">
        <v>97.19</v>
      </c>
      <c r="E122" s="70">
        <v>102.31</v>
      </c>
      <c r="F122" s="70">
        <v>112.54</v>
      </c>
    </row>
    <row r="123" spans="1:6" x14ac:dyDescent="0.25">
      <c r="A123" s="67">
        <v>2057</v>
      </c>
      <c r="B123" s="68" t="s">
        <v>309</v>
      </c>
      <c r="C123" s="69" t="s">
        <v>129</v>
      </c>
      <c r="D123" s="70">
        <v>134.81</v>
      </c>
      <c r="E123" s="70">
        <v>141.91</v>
      </c>
      <c r="F123" s="70">
        <v>156.1</v>
      </c>
    </row>
    <row r="124" spans="1:6" x14ac:dyDescent="0.25">
      <c r="A124" s="67">
        <v>1845</v>
      </c>
      <c r="B124" s="68" t="s">
        <v>308</v>
      </c>
      <c r="C124" s="69" t="s">
        <v>129</v>
      </c>
      <c r="D124" s="70">
        <v>23.46</v>
      </c>
      <c r="E124" s="70">
        <v>24.7</v>
      </c>
      <c r="F124" s="70">
        <v>27.17</v>
      </c>
    </row>
    <row r="125" spans="1:6" x14ac:dyDescent="0.25">
      <c r="A125" s="67">
        <v>1846</v>
      </c>
      <c r="B125" s="68" t="s">
        <v>307</v>
      </c>
      <c r="C125" s="69" t="s">
        <v>129</v>
      </c>
      <c r="D125" s="70">
        <v>31.49</v>
      </c>
      <c r="E125" s="70">
        <v>33.15</v>
      </c>
      <c r="F125" s="70">
        <v>36.46</v>
      </c>
    </row>
    <row r="126" spans="1:6" x14ac:dyDescent="0.25">
      <c r="A126" s="67">
        <v>1462</v>
      </c>
      <c r="B126" s="68" t="s">
        <v>306</v>
      </c>
      <c r="C126" s="69" t="s">
        <v>129</v>
      </c>
      <c r="D126" s="70">
        <v>56.53</v>
      </c>
      <c r="E126" s="70">
        <v>59.51</v>
      </c>
      <c r="F126" s="70">
        <v>65.459999999999994</v>
      </c>
    </row>
    <row r="127" spans="1:6" x14ac:dyDescent="0.25">
      <c r="A127" s="67">
        <v>1463</v>
      </c>
      <c r="B127" s="68" t="s">
        <v>305</v>
      </c>
      <c r="C127" s="69" t="s">
        <v>129</v>
      </c>
      <c r="D127" s="70">
        <v>76.569999999999993</v>
      </c>
      <c r="E127" s="70">
        <v>80.599999999999994</v>
      </c>
      <c r="F127" s="70">
        <v>88.66</v>
      </c>
    </row>
    <row r="128" spans="1:6" x14ac:dyDescent="0.25">
      <c r="A128" s="67">
        <v>1464</v>
      </c>
      <c r="B128" s="68" t="s">
        <v>304</v>
      </c>
      <c r="C128" s="69" t="s">
        <v>129</v>
      </c>
      <c r="D128" s="70">
        <v>140.72999999999999</v>
      </c>
      <c r="E128" s="70">
        <v>148.13999999999999</v>
      </c>
      <c r="F128" s="70">
        <v>162.94999999999999</v>
      </c>
    </row>
    <row r="129" spans="1:6" x14ac:dyDescent="0.25">
      <c r="A129" s="67">
        <v>2283</v>
      </c>
      <c r="B129" s="68" t="s">
        <v>303</v>
      </c>
      <c r="C129" s="69" t="s">
        <v>129</v>
      </c>
      <c r="D129" s="70">
        <v>235.59</v>
      </c>
      <c r="E129" s="70">
        <v>247.99</v>
      </c>
      <c r="F129" s="70">
        <v>272.79000000000002</v>
      </c>
    </row>
    <row r="130" spans="1:6" x14ac:dyDescent="0.25">
      <c r="A130" s="67">
        <v>9991</v>
      </c>
      <c r="B130" s="68" t="s">
        <v>302</v>
      </c>
      <c r="C130" s="69" t="s">
        <v>129</v>
      </c>
      <c r="D130" s="70">
        <v>20.99</v>
      </c>
      <c r="E130" s="70">
        <v>22.1</v>
      </c>
      <c r="F130" s="70">
        <v>24.31</v>
      </c>
    </row>
    <row r="131" spans="1:6" x14ac:dyDescent="0.25">
      <c r="A131" s="67">
        <v>3576</v>
      </c>
      <c r="B131" s="68" t="s">
        <v>301</v>
      </c>
      <c r="C131" s="69" t="s">
        <v>129</v>
      </c>
      <c r="D131" s="70">
        <v>10.130000000000001</v>
      </c>
      <c r="E131" s="70">
        <v>10.66</v>
      </c>
      <c r="F131" s="70">
        <v>11.73</v>
      </c>
    </row>
    <row r="132" spans="1:6" x14ac:dyDescent="0.25">
      <c r="A132" s="67">
        <v>3577</v>
      </c>
      <c r="B132" s="68" t="s">
        <v>300</v>
      </c>
      <c r="C132" s="69" t="s">
        <v>129</v>
      </c>
      <c r="D132" s="70">
        <v>11.86</v>
      </c>
      <c r="E132" s="70">
        <v>12.48</v>
      </c>
      <c r="F132" s="70">
        <v>13.73</v>
      </c>
    </row>
    <row r="133" spans="1:6" x14ac:dyDescent="0.25">
      <c r="A133" s="67">
        <v>3578</v>
      </c>
      <c r="B133" s="68" t="s">
        <v>299</v>
      </c>
      <c r="C133" s="69" t="s">
        <v>129</v>
      </c>
      <c r="D133" s="70">
        <v>17.91</v>
      </c>
      <c r="E133" s="70">
        <v>18.850000000000001</v>
      </c>
      <c r="F133" s="70">
        <v>20.74</v>
      </c>
    </row>
    <row r="134" spans="1:6" x14ac:dyDescent="0.25">
      <c r="A134" s="67">
        <v>3579</v>
      </c>
      <c r="B134" s="68" t="s">
        <v>298</v>
      </c>
      <c r="C134" s="69" t="s">
        <v>129</v>
      </c>
      <c r="D134" s="70">
        <v>23.71</v>
      </c>
      <c r="E134" s="70">
        <v>24.96</v>
      </c>
      <c r="F134" s="70">
        <v>27.46</v>
      </c>
    </row>
    <row r="135" spans="1:6" x14ac:dyDescent="0.25">
      <c r="A135" s="67">
        <v>3580</v>
      </c>
      <c r="B135" s="68" t="s">
        <v>297</v>
      </c>
      <c r="C135" s="69" t="s">
        <v>129</v>
      </c>
      <c r="D135" s="70">
        <v>30.26</v>
      </c>
      <c r="E135" s="70">
        <v>31.85</v>
      </c>
      <c r="F135" s="70">
        <v>35.04</v>
      </c>
    </row>
    <row r="136" spans="1:6" x14ac:dyDescent="0.25">
      <c r="A136" s="67">
        <v>3581</v>
      </c>
      <c r="B136" s="68" t="s">
        <v>296</v>
      </c>
      <c r="C136" s="69" t="s">
        <v>129</v>
      </c>
      <c r="D136" s="70">
        <v>41</v>
      </c>
      <c r="E136" s="70">
        <v>43.16</v>
      </c>
      <c r="F136" s="70">
        <v>47.48</v>
      </c>
    </row>
    <row r="137" spans="1:6" x14ac:dyDescent="0.25">
      <c r="A137" s="67">
        <v>3598</v>
      </c>
      <c r="B137" s="68" t="s">
        <v>295</v>
      </c>
      <c r="C137" s="69" t="s">
        <v>129</v>
      </c>
      <c r="D137" s="70">
        <v>38.29</v>
      </c>
      <c r="E137" s="70">
        <v>40.299999999999997</v>
      </c>
      <c r="F137" s="70">
        <v>44.02</v>
      </c>
    </row>
    <row r="138" spans="1:6" x14ac:dyDescent="0.25">
      <c r="A138" s="72">
        <v>714</v>
      </c>
      <c r="B138" s="68" t="s">
        <v>294</v>
      </c>
      <c r="C138" s="69" t="s">
        <v>129</v>
      </c>
      <c r="D138" s="70">
        <v>43.81</v>
      </c>
      <c r="E138" s="70">
        <v>45.9</v>
      </c>
      <c r="F138" s="70">
        <v>49.89</v>
      </c>
    </row>
    <row r="139" spans="1:6" x14ac:dyDescent="0.25">
      <c r="A139" s="67">
        <v>8671</v>
      </c>
      <c r="B139" s="68" t="s">
        <v>293</v>
      </c>
      <c r="C139" s="69" t="s">
        <v>129</v>
      </c>
      <c r="D139" s="70">
        <v>38.9</v>
      </c>
      <c r="E139" s="70">
        <v>40.950000000000003</v>
      </c>
      <c r="F139" s="70">
        <v>45.04</v>
      </c>
    </row>
    <row r="140" spans="1:6" x14ac:dyDescent="0.25">
      <c r="A140" s="67">
        <v>21498</v>
      </c>
      <c r="B140" s="68" t="s">
        <v>292</v>
      </c>
      <c r="C140" s="69" t="s">
        <v>129</v>
      </c>
      <c r="D140" s="70">
        <v>50.26</v>
      </c>
      <c r="E140" s="70">
        <v>52.91</v>
      </c>
      <c r="F140" s="70">
        <v>58.2</v>
      </c>
    </row>
    <row r="141" spans="1:6" x14ac:dyDescent="0.25">
      <c r="A141" s="67">
        <v>8672</v>
      </c>
      <c r="B141" s="68" t="s">
        <v>291</v>
      </c>
      <c r="C141" s="69" t="s">
        <v>129</v>
      </c>
      <c r="D141" s="70">
        <v>68.91</v>
      </c>
      <c r="E141" s="70">
        <v>72.540000000000006</v>
      </c>
      <c r="F141" s="70">
        <v>79.790000000000006</v>
      </c>
    </row>
    <row r="142" spans="1:6" x14ac:dyDescent="0.25">
      <c r="A142" s="72">
        <v>715</v>
      </c>
      <c r="B142" s="68" t="s">
        <v>290</v>
      </c>
      <c r="C142" s="69" t="s">
        <v>129</v>
      </c>
      <c r="D142" s="70">
        <v>76.2</v>
      </c>
      <c r="E142" s="70">
        <v>79.81</v>
      </c>
      <c r="F142" s="70">
        <v>84.93</v>
      </c>
    </row>
    <row r="143" spans="1:6" x14ac:dyDescent="0.25">
      <c r="A143" s="67">
        <v>4340</v>
      </c>
      <c r="B143" s="68" t="s">
        <v>289</v>
      </c>
      <c r="C143" s="69" t="s">
        <v>129</v>
      </c>
      <c r="D143" s="70">
        <v>100.03</v>
      </c>
      <c r="E143" s="70">
        <v>105.3</v>
      </c>
      <c r="F143" s="70">
        <v>115.83</v>
      </c>
    </row>
    <row r="144" spans="1:6" x14ac:dyDescent="0.25">
      <c r="A144" s="72">
        <v>716</v>
      </c>
      <c r="B144" s="68" t="s">
        <v>288</v>
      </c>
      <c r="C144" s="69" t="s">
        <v>129</v>
      </c>
      <c r="D144" s="70">
        <v>110.74</v>
      </c>
      <c r="E144" s="70">
        <v>117.04</v>
      </c>
      <c r="F144" s="70">
        <v>129.63999999999999</v>
      </c>
    </row>
    <row r="145" spans="1:6" x14ac:dyDescent="0.25">
      <c r="A145" s="67">
        <v>2141</v>
      </c>
      <c r="B145" s="68" t="s">
        <v>287</v>
      </c>
      <c r="C145" s="69" t="s">
        <v>129</v>
      </c>
      <c r="D145" s="70">
        <v>177.11</v>
      </c>
      <c r="E145" s="70">
        <v>184.2</v>
      </c>
      <c r="F145" s="70">
        <v>194.76</v>
      </c>
    </row>
    <row r="146" spans="1:6" x14ac:dyDescent="0.25">
      <c r="A146" s="67">
        <v>8652</v>
      </c>
      <c r="B146" s="68" t="s">
        <v>286</v>
      </c>
      <c r="C146" s="69" t="s">
        <v>129</v>
      </c>
      <c r="D146" s="70">
        <v>161.32</v>
      </c>
      <c r="E146" s="70">
        <v>169.81</v>
      </c>
      <c r="F146" s="70">
        <v>186.79</v>
      </c>
    </row>
    <row r="147" spans="1:6" x14ac:dyDescent="0.25">
      <c r="A147" s="67">
        <v>8410</v>
      </c>
      <c r="B147" s="68" t="s">
        <v>285</v>
      </c>
      <c r="C147" s="69" t="s">
        <v>129</v>
      </c>
      <c r="D147" s="70">
        <v>217.36</v>
      </c>
      <c r="E147" s="70">
        <v>228.8</v>
      </c>
      <c r="F147" s="70">
        <v>251.68</v>
      </c>
    </row>
    <row r="148" spans="1:6" x14ac:dyDescent="0.25">
      <c r="A148" s="67">
        <v>3600</v>
      </c>
      <c r="B148" s="68" t="s">
        <v>284</v>
      </c>
      <c r="C148" s="69" t="s">
        <v>129</v>
      </c>
      <c r="D148" s="70">
        <v>308.94</v>
      </c>
      <c r="E148" s="70">
        <v>325.7</v>
      </c>
      <c r="F148" s="70">
        <v>356.82</v>
      </c>
    </row>
    <row r="149" spans="1:6" x14ac:dyDescent="0.25">
      <c r="A149" s="72">
        <v>779</v>
      </c>
      <c r="B149" s="68" t="s">
        <v>283</v>
      </c>
      <c r="C149" s="69" t="s">
        <v>129</v>
      </c>
      <c r="D149" s="70">
        <v>484.12</v>
      </c>
      <c r="E149" s="70">
        <v>509.6</v>
      </c>
      <c r="F149" s="70">
        <v>556.64</v>
      </c>
    </row>
    <row r="150" spans="1:6" x14ac:dyDescent="0.25">
      <c r="A150" s="72">
        <v>892</v>
      </c>
      <c r="B150" s="68" t="s">
        <v>282</v>
      </c>
      <c r="C150" s="69" t="s">
        <v>129</v>
      </c>
      <c r="D150" s="71">
        <v>1173.25</v>
      </c>
      <c r="E150" s="71">
        <v>1235</v>
      </c>
      <c r="F150" s="71">
        <v>1358.5</v>
      </c>
    </row>
    <row r="151" spans="1:6" x14ac:dyDescent="0.25">
      <c r="A151" s="67">
        <v>6681</v>
      </c>
      <c r="B151" s="68" t="s">
        <v>281</v>
      </c>
      <c r="C151" s="69" t="s">
        <v>129</v>
      </c>
      <c r="D151" s="71">
        <v>2949.18</v>
      </c>
      <c r="E151" s="71">
        <v>3104.4</v>
      </c>
      <c r="F151" s="71">
        <v>3414.84</v>
      </c>
    </row>
    <row r="152" spans="1:6" x14ac:dyDescent="0.25">
      <c r="A152" s="67">
        <v>6682</v>
      </c>
      <c r="B152" s="68" t="s">
        <v>280</v>
      </c>
      <c r="C152" s="69" t="s">
        <v>129</v>
      </c>
      <c r="D152" s="71">
        <v>4446</v>
      </c>
      <c r="E152" s="71">
        <v>4680</v>
      </c>
      <c r="F152" s="71">
        <v>5112</v>
      </c>
    </row>
    <row r="153" spans="1:6" x14ac:dyDescent="0.25">
      <c r="A153" s="67">
        <v>9163</v>
      </c>
      <c r="B153" s="68" t="s">
        <v>279</v>
      </c>
      <c r="C153" s="69" t="s">
        <v>129</v>
      </c>
      <c r="D153" s="70">
        <v>12.02</v>
      </c>
      <c r="E153" s="70">
        <v>12.65</v>
      </c>
      <c r="F153" s="70">
        <v>13.91</v>
      </c>
    </row>
    <row r="154" spans="1:6" x14ac:dyDescent="0.25">
      <c r="A154" s="67">
        <v>9204</v>
      </c>
      <c r="B154" s="68" t="s">
        <v>278</v>
      </c>
      <c r="C154" s="69" t="s">
        <v>129</v>
      </c>
      <c r="D154" s="70">
        <v>15.87</v>
      </c>
      <c r="E154" s="70">
        <v>16.71</v>
      </c>
      <c r="F154" s="70">
        <v>18.25</v>
      </c>
    </row>
    <row r="155" spans="1:6" x14ac:dyDescent="0.25">
      <c r="A155" s="67">
        <v>9205</v>
      </c>
      <c r="B155" s="68" t="s">
        <v>277</v>
      </c>
      <c r="C155" s="69" t="s">
        <v>129</v>
      </c>
      <c r="D155" s="70">
        <v>22.97</v>
      </c>
      <c r="E155" s="70">
        <v>24.18</v>
      </c>
      <c r="F155" s="70">
        <v>26.6</v>
      </c>
    </row>
    <row r="156" spans="1:6" x14ac:dyDescent="0.25">
      <c r="A156" s="67">
        <v>9206</v>
      </c>
      <c r="B156" s="68" t="s">
        <v>276</v>
      </c>
      <c r="C156" s="69" t="s">
        <v>129</v>
      </c>
      <c r="D156" s="70">
        <v>40.31</v>
      </c>
      <c r="E156" s="70">
        <v>42.43</v>
      </c>
      <c r="F156" s="70">
        <v>46.35</v>
      </c>
    </row>
    <row r="157" spans="1:6" x14ac:dyDescent="0.25">
      <c r="A157" s="67">
        <v>9164</v>
      </c>
      <c r="B157" s="68" t="s">
        <v>275</v>
      </c>
      <c r="C157" s="69" t="s">
        <v>129</v>
      </c>
      <c r="D157" s="70">
        <v>42.24</v>
      </c>
      <c r="E157" s="70">
        <v>44.46</v>
      </c>
      <c r="F157" s="70">
        <v>48.91</v>
      </c>
    </row>
    <row r="158" spans="1:6" x14ac:dyDescent="0.25">
      <c r="A158" s="67">
        <v>1918</v>
      </c>
      <c r="B158" s="68" t="s">
        <v>274</v>
      </c>
      <c r="C158" s="69" t="s">
        <v>129</v>
      </c>
      <c r="D158" s="70">
        <v>50.06</v>
      </c>
      <c r="E158" s="70">
        <v>52.7</v>
      </c>
      <c r="F158" s="70">
        <v>57.97</v>
      </c>
    </row>
    <row r="159" spans="1:6" x14ac:dyDescent="0.25">
      <c r="A159" s="67">
        <v>2208</v>
      </c>
      <c r="B159" s="68" t="s">
        <v>273</v>
      </c>
      <c r="C159" s="69" t="s">
        <v>129</v>
      </c>
      <c r="D159" s="70">
        <v>61.75</v>
      </c>
      <c r="E159" s="70">
        <v>65</v>
      </c>
      <c r="F159" s="70">
        <v>71.5</v>
      </c>
    </row>
    <row r="160" spans="1:6" x14ac:dyDescent="0.25">
      <c r="A160" s="67">
        <v>2209</v>
      </c>
      <c r="B160" s="68" t="s">
        <v>272</v>
      </c>
      <c r="C160" s="69" t="s">
        <v>129</v>
      </c>
      <c r="D160" s="70">
        <v>108.68</v>
      </c>
      <c r="E160" s="70">
        <v>114.4</v>
      </c>
      <c r="F160" s="70">
        <v>125.84</v>
      </c>
    </row>
    <row r="161" spans="1:6" x14ac:dyDescent="0.25">
      <c r="A161" s="67">
        <v>2424</v>
      </c>
      <c r="B161" s="68" t="s">
        <v>271</v>
      </c>
      <c r="C161" s="69" t="s">
        <v>129</v>
      </c>
      <c r="D161" s="70">
        <v>163.88</v>
      </c>
      <c r="E161" s="70">
        <v>172.51</v>
      </c>
      <c r="F161" s="70">
        <v>189.76</v>
      </c>
    </row>
    <row r="162" spans="1:6" x14ac:dyDescent="0.25">
      <c r="A162" s="67">
        <v>2425</v>
      </c>
      <c r="B162" s="68" t="s">
        <v>270</v>
      </c>
      <c r="C162" s="69" t="s">
        <v>129</v>
      </c>
      <c r="D162" s="70">
        <v>265.52999999999997</v>
      </c>
      <c r="E162" s="70">
        <v>279.5</v>
      </c>
      <c r="F162" s="70">
        <v>307.45</v>
      </c>
    </row>
    <row r="163" spans="1:6" x14ac:dyDescent="0.25">
      <c r="A163" s="67">
        <v>9384</v>
      </c>
      <c r="B163" s="68" t="s">
        <v>269</v>
      </c>
      <c r="C163" s="69" t="s">
        <v>129</v>
      </c>
      <c r="D163" s="70">
        <v>529.58000000000004</v>
      </c>
      <c r="E163" s="70">
        <v>543.04999999999995</v>
      </c>
      <c r="F163" s="70">
        <v>561</v>
      </c>
    </row>
    <row r="164" spans="1:6" x14ac:dyDescent="0.25">
      <c r="A164" s="67">
        <v>9335</v>
      </c>
      <c r="B164" s="68" t="s">
        <v>268</v>
      </c>
      <c r="C164" s="69" t="s">
        <v>129</v>
      </c>
      <c r="D164" s="70">
        <v>756.45</v>
      </c>
      <c r="E164" s="70">
        <v>799.5</v>
      </c>
      <c r="F164" s="70">
        <v>879.45</v>
      </c>
    </row>
    <row r="165" spans="1:6" x14ac:dyDescent="0.25">
      <c r="A165" s="67">
        <v>2698</v>
      </c>
      <c r="B165" s="68" t="s">
        <v>267</v>
      </c>
      <c r="C165" s="69" t="s">
        <v>129</v>
      </c>
      <c r="D165" s="70">
        <v>26.67</v>
      </c>
      <c r="E165" s="70">
        <v>28.07</v>
      </c>
      <c r="F165" s="70">
        <v>30.88</v>
      </c>
    </row>
    <row r="166" spans="1:6" x14ac:dyDescent="0.25">
      <c r="A166" s="67">
        <v>9932</v>
      </c>
      <c r="B166" s="68" t="s">
        <v>266</v>
      </c>
      <c r="C166" s="69" t="s">
        <v>129</v>
      </c>
      <c r="D166" s="70">
        <v>37.049999999999997</v>
      </c>
      <c r="E166" s="70">
        <v>39</v>
      </c>
      <c r="F166" s="70">
        <v>42.9</v>
      </c>
    </row>
    <row r="167" spans="1:6" x14ac:dyDescent="0.25">
      <c r="A167" s="72">
        <v>290</v>
      </c>
      <c r="B167" s="68" t="s">
        <v>265</v>
      </c>
      <c r="C167" s="69" t="s">
        <v>129</v>
      </c>
      <c r="D167" s="70">
        <v>22.97</v>
      </c>
      <c r="E167" s="70">
        <v>24.18</v>
      </c>
      <c r="F167" s="70">
        <v>26.6</v>
      </c>
    </row>
    <row r="168" spans="1:6" x14ac:dyDescent="0.25">
      <c r="A168" s="67">
        <v>2699</v>
      </c>
      <c r="B168" s="68" t="s">
        <v>264</v>
      </c>
      <c r="C168" s="69" t="s">
        <v>129</v>
      </c>
      <c r="D168" s="70">
        <v>34.46</v>
      </c>
      <c r="E168" s="70">
        <v>36.270000000000003</v>
      </c>
      <c r="F168" s="70">
        <v>39.9</v>
      </c>
    </row>
    <row r="169" spans="1:6" x14ac:dyDescent="0.25">
      <c r="A169" s="67">
        <v>9741</v>
      </c>
      <c r="B169" s="68" t="s">
        <v>263</v>
      </c>
      <c r="C169" s="69" t="s">
        <v>129</v>
      </c>
      <c r="D169" s="70">
        <v>16.05</v>
      </c>
      <c r="E169" s="70">
        <v>16.899999999999999</v>
      </c>
      <c r="F169" s="70">
        <v>18.59</v>
      </c>
    </row>
    <row r="170" spans="1:6" x14ac:dyDescent="0.25">
      <c r="A170" s="67">
        <v>8535</v>
      </c>
      <c r="B170" s="68" t="s">
        <v>262</v>
      </c>
      <c r="C170" s="69" t="s">
        <v>129</v>
      </c>
      <c r="D170" s="70">
        <v>17.690000000000001</v>
      </c>
      <c r="E170" s="70">
        <v>18.62</v>
      </c>
      <c r="F170" s="70">
        <v>20.48</v>
      </c>
    </row>
    <row r="171" spans="1:6" x14ac:dyDescent="0.25">
      <c r="A171" s="67">
        <v>9501</v>
      </c>
      <c r="B171" s="68" t="s">
        <v>261</v>
      </c>
      <c r="C171" s="69" t="s">
        <v>129</v>
      </c>
      <c r="D171" s="70">
        <v>18.52</v>
      </c>
      <c r="E171" s="70">
        <v>19.5</v>
      </c>
      <c r="F171" s="70">
        <v>21.45</v>
      </c>
    </row>
    <row r="172" spans="1:6" x14ac:dyDescent="0.25">
      <c r="A172" s="67">
        <v>8060</v>
      </c>
      <c r="B172" s="68" t="s">
        <v>260</v>
      </c>
      <c r="C172" s="69" t="s">
        <v>129</v>
      </c>
      <c r="D172" s="70">
        <v>19.559999999999999</v>
      </c>
      <c r="E172" s="70">
        <v>20.59</v>
      </c>
      <c r="F172" s="70">
        <v>22.65</v>
      </c>
    </row>
    <row r="173" spans="1:6" x14ac:dyDescent="0.25">
      <c r="A173" s="67">
        <v>2076</v>
      </c>
      <c r="B173" s="68" t="s">
        <v>259</v>
      </c>
      <c r="C173" s="69" t="s">
        <v>129</v>
      </c>
      <c r="D173" s="70">
        <v>19.39</v>
      </c>
      <c r="E173" s="70">
        <v>20.41</v>
      </c>
      <c r="F173" s="70">
        <v>22.45</v>
      </c>
    </row>
    <row r="174" spans="1:6" x14ac:dyDescent="0.25">
      <c r="A174" s="67">
        <v>4473</v>
      </c>
      <c r="B174" s="68" t="s">
        <v>258</v>
      </c>
      <c r="C174" s="69" t="s">
        <v>129</v>
      </c>
      <c r="D174" s="70">
        <v>19.39</v>
      </c>
      <c r="E174" s="70">
        <v>20.41</v>
      </c>
      <c r="F174" s="70">
        <v>22.45</v>
      </c>
    </row>
    <row r="175" spans="1:6" x14ac:dyDescent="0.25">
      <c r="A175" s="67">
        <v>4475</v>
      </c>
      <c r="B175" s="68" t="s">
        <v>257</v>
      </c>
      <c r="C175" s="69" t="s">
        <v>129</v>
      </c>
      <c r="D175" s="70">
        <v>25.69</v>
      </c>
      <c r="E175" s="70">
        <v>27.04</v>
      </c>
      <c r="F175" s="70">
        <v>29.74</v>
      </c>
    </row>
    <row r="176" spans="1:6" x14ac:dyDescent="0.25">
      <c r="A176" s="67">
        <v>8062</v>
      </c>
      <c r="B176" s="68" t="s">
        <v>256</v>
      </c>
      <c r="C176" s="69" t="s">
        <v>129</v>
      </c>
      <c r="D176" s="70">
        <v>27.79</v>
      </c>
      <c r="E176" s="70">
        <v>29.25</v>
      </c>
      <c r="F176" s="70">
        <v>32.17</v>
      </c>
    </row>
    <row r="177" spans="1:6" x14ac:dyDescent="0.25">
      <c r="A177" s="67">
        <v>4474</v>
      </c>
      <c r="B177" s="68" t="s">
        <v>255</v>
      </c>
      <c r="C177" s="69" t="s">
        <v>129</v>
      </c>
      <c r="D177" s="70">
        <v>27.85</v>
      </c>
      <c r="E177" s="70">
        <v>29.32</v>
      </c>
      <c r="F177" s="70">
        <v>32.25</v>
      </c>
    </row>
    <row r="178" spans="1:6" x14ac:dyDescent="0.25">
      <c r="A178" s="67">
        <v>2077</v>
      </c>
      <c r="B178" s="68" t="s">
        <v>254</v>
      </c>
      <c r="C178" s="69" t="s">
        <v>129</v>
      </c>
      <c r="D178" s="70">
        <v>28.16</v>
      </c>
      <c r="E178" s="70">
        <v>29.64</v>
      </c>
      <c r="F178" s="70">
        <v>32.6</v>
      </c>
    </row>
    <row r="179" spans="1:6" x14ac:dyDescent="0.25">
      <c r="A179" s="67">
        <v>2078</v>
      </c>
      <c r="B179" s="68" t="s">
        <v>253</v>
      </c>
      <c r="C179" s="69" t="s">
        <v>129</v>
      </c>
      <c r="D179" s="70">
        <v>41.25</v>
      </c>
      <c r="E179" s="70">
        <v>43.42</v>
      </c>
      <c r="F179" s="70">
        <v>47.76</v>
      </c>
    </row>
    <row r="180" spans="1:6" x14ac:dyDescent="0.25">
      <c r="A180" s="67">
        <v>4476</v>
      </c>
      <c r="B180" s="68" t="s">
        <v>252</v>
      </c>
      <c r="C180" s="69" t="s">
        <v>129</v>
      </c>
      <c r="D180" s="70">
        <v>41.99</v>
      </c>
      <c r="E180" s="70">
        <v>44.2</v>
      </c>
      <c r="F180" s="70">
        <v>48.62</v>
      </c>
    </row>
    <row r="181" spans="1:6" x14ac:dyDescent="0.25">
      <c r="A181" s="67">
        <v>4478</v>
      </c>
      <c r="B181" s="68" t="s">
        <v>251</v>
      </c>
      <c r="C181" s="69" t="s">
        <v>129</v>
      </c>
      <c r="D181" s="70">
        <v>41.77</v>
      </c>
      <c r="E181" s="70">
        <v>43.97</v>
      </c>
      <c r="F181" s="70">
        <v>48.37</v>
      </c>
    </row>
    <row r="182" spans="1:6" x14ac:dyDescent="0.25">
      <c r="A182" s="67">
        <v>4477</v>
      </c>
      <c r="B182" s="68" t="s">
        <v>250</v>
      </c>
      <c r="C182" s="69" t="s">
        <v>129</v>
      </c>
      <c r="D182" s="70">
        <v>53.11</v>
      </c>
      <c r="E182" s="70">
        <v>55.9</v>
      </c>
      <c r="F182" s="70">
        <v>61.49</v>
      </c>
    </row>
    <row r="183" spans="1:6" x14ac:dyDescent="0.25">
      <c r="A183" s="67">
        <v>2117</v>
      </c>
      <c r="B183" s="68" t="s">
        <v>249</v>
      </c>
      <c r="C183" s="69" t="s">
        <v>129</v>
      </c>
      <c r="D183" s="70">
        <v>54.09</v>
      </c>
      <c r="E183" s="70">
        <v>56.94</v>
      </c>
      <c r="F183" s="70">
        <v>62.63</v>
      </c>
    </row>
    <row r="184" spans="1:6" x14ac:dyDescent="0.25">
      <c r="A184" s="67">
        <v>2079</v>
      </c>
      <c r="B184" s="68" t="s">
        <v>248</v>
      </c>
      <c r="C184" s="69" t="s">
        <v>129</v>
      </c>
      <c r="D184" s="70">
        <v>47.98</v>
      </c>
      <c r="E184" s="70">
        <v>50.51</v>
      </c>
      <c r="F184" s="70">
        <v>55.56</v>
      </c>
    </row>
    <row r="185" spans="1:6" x14ac:dyDescent="0.25">
      <c r="A185" s="67">
        <v>2116</v>
      </c>
      <c r="B185" s="68" t="s">
        <v>247</v>
      </c>
      <c r="C185" s="69" t="s">
        <v>129</v>
      </c>
      <c r="D185" s="70">
        <v>75.09</v>
      </c>
      <c r="E185" s="70">
        <v>79.040000000000006</v>
      </c>
      <c r="F185" s="70">
        <v>86.94</v>
      </c>
    </row>
    <row r="186" spans="1:6" x14ac:dyDescent="0.25">
      <c r="A186" s="67">
        <v>4479</v>
      </c>
      <c r="B186" s="68" t="s">
        <v>246</v>
      </c>
      <c r="C186" s="69" t="s">
        <v>129</v>
      </c>
      <c r="D186" s="70">
        <v>75.09</v>
      </c>
      <c r="E186" s="70">
        <v>79.040000000000006</v>
      </c>
      <c r="F186" s="70">
        <v>86.94</v>
      </c>
    </row>
    <row r="187" spans="1:6" x14ac:dyDescent="0.25">
      <c r="A187" s="67">
        <v>2080</v>
      </c>
      <c r="B187" s="68" t="s">
        <v>245</v>
      </c>
      <c r="C187" s="69" t="s">
        <v>129</v>
      </c>
      <c r="D187" s="70">
        <v>74.39</v>
      </c>
      <c r="E187" s="70">
        <v>78.31</v>
      </c>
      <c r="F187" s="70">
        <v>86.14</v>
      </c>
    </row>
    <row r="188" spans="1:6" x14ac:dyDescent="0.25">
      <c r="A188" s="67">
        <v>2081</v>
      </c>
      <c r="B188" s="68" t="s">
        <v>244</v>
      </c>
      <c r="C188" s="69" t="s">
        <v>129</v>
      </c>
      <c r="D188" s="70">
        <v>134.86000000000001</v>
      </c>
      <c r="E188" s="70">
        <v>141.96</v>
      </c>
      <c r="F188" s="70">
        <v>156.16</v>
      </c>
    </row>
    <row r="189" spans="1:6" x14ac:dyDescent="0.25">
      <c r="A189" s="67">
        <v>4480</v>
      </c>
      <c r="B189" s="68" t="s">
        <v>243</v>
      </c>
      <c r="C189" s="69" t="s">
        <v>129</v>
      </c>
      <c r="D189" s="70">
        <v>139.83000000000001</v>
      </c>
      <c r="E189" s="70">
        <v>147.19</v>
      </c>
      <c r="F189" s="70">
        <v>161.91</v>
      </c>
    </row>
    <row r="190" spans="1:6" x14ac:dyDescent="0.25">
      <c r="A190" s="67">
        <v>4481</v>
      </c>
      <c r="B190" s="68" t="s">
        <v>242</v>
      </c>
      <c r="C190" s="69" t="s">
        <v>129</v>
      </c>
      <c r="D190" s="70">
        <v>136.5</v>
      </c>
      <c r="E190" s="70">
        <v>143.68</v>
      </c>
      <c r="F190" s="70">
        <v>158.05000000000001</v>
      </c>
    </row>
    <row r="191" spans="1:6" x14ac:dyDescent="0.25">
      <c r="A191" s="67">
        <v>2082</v>
      </c>
      <c r="B191" s="68" t="s">
        <v>241</v>
      </c>
      <c r="C191" s="69" t="s">
        <v>129</v>
      </c>
      <c r="D191" s="70">
        <v>194</v>
      </c>
      <c r="E191" s="70">
        <v>205</v>
      </c>
      <c r="F191" s="70">
        <v>223</v>
      </c>
    </row>
    <row r="192" spans="1:6" x14ac:dyDescent="0.25">
      <c r="A192" s="67">
        <v>8496</v>
      </c>
      <c r="B192" s="68" t="s">
        <v>240</v>
      </c>
      <c r="C192" s="69" t="s">
        <v>129</v>
      </c>
      <c r="D192" s="70">
        <v>177.77</v>
      </c>
      <c r="E192" s="70">
        <v>187.12</v>
      </c>
      <c r="F192" s="70">
        <v>204.39</v>
      </c>
    </row>
    <row r="193" spans="1:6" x14ac:dyDescent="0.25">
      <c r="A193" s="67">
        <v>5215</v>
      </c>
      <c r="B193" s="68" t="s">
        <v>239</v>
      </c>
      <c r="C193" s="69" t="s">
        <v>129</v>
      </c>
      <c r="D193" s="70">
        <v>197.6</v>
      </c>
      <c r="E193" s="70">
        <v>208</v>
      </c>
      <c r="F193" s="70">
        <v>228.8</v>
      </c>
    </row>
    <row r="194" spans="1:6" x14ac:dyDescent="0.25">
      <c r="A194" s="67">
        <v>8495</v>
      </c>
      <c r="B194" s="68" t="s">
        <v>238</v>
      </c>
      <c r="C194" s="69" t="s">
        <v>129</v>
      </c>
      <c r="D194" s="70">
        <v>200.56</v>
      </c>
      <c r="E194" s="70">
        <v>211.12</v>
      </c>
      <c r="F194" s="70">
        <v>232.23</v>
      </c>
    </row>
    <row r="195" spans="1:6" x14ac:dyDescent="0.25">
      <c r="A195" s="67">
        <v>3134</v>
      </c>
      <c r="B195" s="68" t="s">
        <v>237</v>
      </c>
      <c r="C195" s="69" t="s">
        <v>129</v>
      </c>
      <c r="D195" s="70">
        <v>200.22</v>
      </c>
      <c r="E195" s="70">
        <v>210.76</v>
      </c>
      <c r="F195" s="70">
        <v>231.84</v>
      </c>
    </row>
    <row r="196" spans="1:6" x14ac:dyDescent="0.25">
      <c r="A196" s="67">
        <v>4482</v>
      </c>
      <c r="B196" s="68" t="s">
        <v>236</v>
      </c>
      <c r="C196" s="69" t="s">
        <v>129</v>
      </c>
      <c r="D196" s="70">
        <v>424.84</v>
      </c>
      <c r="E196" s="70">
        <v>447.2</v>
      </c>
      <c r="F196" s="70">
        <v>491.92</v>
      </c>
    </row>
    <row r="197" spans="1:6" x14ac:dyDescent="0.25">
      <c r="A197" s="67">
        <v>4483</v>
      </c>
      <c r="B197" s="68" t="s">
        <v>235</v>
      </c>
      <c r="C197" s="69" t="s">
        <v>129</v>
      </c>
      <c r="D197" s="70">
        <v>366.79</v>
      </c>
      <c r="E197" s="70">
        <v>386.1</v>
      </c>
      <c r="F197" s="70">
        <v>424.71</v>
      </c>
    </row>
    <row r="198" spans="1:6" x14ac:dyDescent="0.25">
      <c r="A198" s="67">
        <v>8283</v>
      </c>
      <c r="B198" s="68" t="s">
        <v>234</v>
      </c>
      <c r="C198" s="69" t="s">
        <v>129</v>
      </c>
      <c r="D198" s="70">
        <v>790.4</v>
      </c>
      <c r="E198" s="70">
        <v>832</v>
      </c>
      <c r="F198" s="70">
        <v>915.2</v>
      </c>
    </row>
    <row r="199" spans="1:6" x14ac:dyDescent="0.25">
      <c r="A199" s="67">
        <v>1840</v>
      </c>
      <c r="B199" s="68" t="s">
        <v>233</v>
      </c>
      <c r="C199" s="69" t="s">
        <v>129</v>
      </c>
      <c r="D199" s="70">
        <v>773.49</v>
      </c>
      <c r="E199" s="70">
        <v>814.2</v>
      </c>
      <c r="F199" s="70">
        <v>895.62</v>
      </c>
    </row>
    <row r="200" spans="1:6" x14ac:dyDescent="0.25">
      <c r="A200" s="67">
        <v>3661</v>
      </c>
      <c r="B200" s="68" t="s">
        <v>232</v>
      </c>
      <c r="C200" s="69" t="s">
        <v>129</v>
      </c>
      <c r="D200" s="70">
        <v>35.200000000000003</v>
      </c>
      <c r="E200" s="70">
        <v>37.049999999999997</v>
      </c>
      <c r="F200" s="70">
        <v>40.75</v>
      </c>
    </row>
    <row r="201" spans="1:6" x14ac:dyDescent="0.25">
      <c r="A201" s="67">
        <v>3660</v>
      </c>
      <c r="B201" s="68" t="s">
        <v>231</v>
      </c>
      <c r="C201" s="69" t="s">
        <v>129</v>
      </c>
      <c r="D201" s="70">
        <v>43.35</v>
      </c>
      <c r="E201" s="70">
        <v>45.63</v>
      </c>
      <c r="F201" s="70">
        <v>50.19</v>
      </c>
    </row>
    <row r="202" spans="1:6" x14ac:dyDescent="0.25">
      <c r="A202" s="67">
        <v>4942</v>
      </c>
      <c r="B202" s="68" t="s">
        <v>230</v>
      </c>
      <c r="C202" s="69" t="s">
        <v>129</v>
      </c>
      <c r="D202" s="70">
        <v>43.72</v>
      </c>
      <c r="E202" s="70">
        <v>46.02</v>
      </c>
      <c r="F202" s="70">
        <v>50.62</v>
      </c>
    </row>
    <row r="203" spans="1:6" x14ac:dyDescent="0.25">
      <c r="A203" s="67">
        <v>5062</v>
      </c>
      <c r="B203" s="68" t="s">
        <v>229</v>
      </c>
      <c r="C203" s="69" t="s">
        <v>129</v>
      </c>
      <c r="D203" s="70">
        <v>56.07</v>
      </c>
      <c r="E203" s="70">
        <v>59.02</v>
      </c>
      <c r="F203" s="70">
        <v>64.92</v>
      </c>
    </row>
    <row r="204" spans="1:6" x14ac:dyDescent="0.25">
      <c r="A204" s="67">
        <v>9839</v>
      </c>
      <c r="B204" s="68" t="s">
        <v>228</v>
      </c>
      <c r="C204" s="69" t="s">
        <v>129</v>
      </c>
      <c r="D204" s="70">
        <v>37.729999999999997</v>
      </c>
      <c r="E204" s="70">
        <v>39.72</v>
      </c>
      <c r="F204" s="70">
        <v>43.69</v>
      </c>
    </row>
    <row r="205" spans="1:6" x14ac:dyDescent="0.25">
      <c r="A205" s="67">
        <v>4943</v>
      </c>
      <c r="B205" s="68" t="s">
        <v>227</v>
      </c>
      <c r="C205" s="69" t="s">
        <v>129</v>
      </c>
      <c r="D205" s="70">
        <v>28.24</v>
      </c>
      <c r="E205" s="70">
        <v>29.73</v>
      </c>
      <c r="F205" s="70">
        <v>32.700000000000003</v>
      </c>
    </row>
    <row r="206" spans="1:6" x14ac:dyDescent="0.25">
      <c r="A206" s="67">
        <v>9840</v>
      </c>
      <c r="B206" s="68" t="s">
        <v>226</v>
      </c>
      <c r="C206" s="69" t="s">
        <v>129</v>
      </c>
      <c r="D206" s="70">
        <v>20.13</v>
      </c>
      <c r="E206" s="70">
        <v>21.19</v>
      </c>
      <c r="F206" s="70">
        <v>23.31</v>
      </c>
    </row>
    <row r="207" spans="1:6" x14ac:dyDescent="0.25">
      <c r="A207" s="67">
        <v>9433</v>
      </c>
      <c r="B207" s="68" t="s">
        <v>225</v>
      </c>
      <c r="C207" s="69" t="s">
        <v>129</v>
      </c>
      <c r="D207" s="70">
        <v>26.43</v>
      </c>
      <c r="E207" s="70">
        <v>27.82</v>
      </c>
      <c r="F207" s="70">
        <v>30.6</v>
      </c>
    </row>
    <row r="208" spans="1:6" x14ac:dyDescent="0.25">
      <c r="A208" s="67">
        <v>9225</v>
      </c>
      <c r="B208" s="68" t="s">
        <v>224</v>
      </c>
      <c r="C208" s="69" t="s">
        <v>129</v>
      </c>
      <c r="D208" s="70">
        <v>33.799999999999997</v>
      </c>
      <c r="E208" s="70">
        <v>35.58</v>
      </c>
      <c r="F208" s="70">
        <v>39.14</v>
      </c>
    </row>
    <row r="209" spans="1:6" x14ac:dyDescent="0.25">
      <c r="A209" s="67">
        <v>9226</v>
      </c>
      <c r="B209" s="68" t="s">
        <v>223</v>
      </c>
      <c r="C209" s="69" t="s">
        <v>129</v>
      </c>
      <c r="D209" s="70">
        <v>24.95</v>
      </c>
      <c r="E209" s="70">
        <v>26.26</v>
      </c>
      <c r="F209" s="70">
        <v>28.89</v>
      </c>
    </row>
    <row r="210" spans="1:6" x14ac:dyDescent="0.25">
      <c r="A210" s="67">
        <v>5214</v>
      </c>
      <c r="B210" s="68" t="s">
        <v>222</v>
      </c>
      <c r="C210" s="69" t="s">
        <v>129</v>
      </c>
      <c r="D210" s="70">
        <v>38.29</v>
      </c>
      <c r="E210" s="70">
        <v>40.31</v>
      </c>
      <c r="F210" s="70">
        <v>44.34</v>
      </c>
    </row>
    <row r="211" spans="1:6" x14ac:dyDescent="0.25">
      <c r="A211" s="67">
        <v>8445</v>
      </c>
      <c r="B211" s="68" t="s">
        <v>221</v>
      </c>
      <c r="C211" s="69" t="s">
        <v>129</v>
      </c>
      <c r="D211" s="70">
        <v>36.43</v>
      </c>
      <c r="E211" s="70">
        <v>38.35</v>
      </c>
      <c r="F211" s="70">
        <v>42.18</v>
      </c>
    </row>
    <row r="212" spans="1:6" x14ac:dyDescent="0.25">
      <c r="A212" s="67">
        <v>9444</v>
      </c>
      <c r="B212" s="68" t="s">
        <v>220</v>
      </c>
      <c r="C212" s="69" t="s">
        <v>129</v>
      </c>
      <c r="D212" s="70">
        <v>34.21</v>
      </c>
      <c r="E212" s="70">
        <v>36.01</v>
      </c>
      <c r="F212" s="70">
        <v>39.61</v>
      </c>
    </row>
    <row r="213" spans="1:6" x14ac:dyDescent="0.25">
      <c r="A213" s="67">
        <v>9227</v>
      </c>
      <c r="B213" s="68" t="s">
        <v>219</v>
      </c>
      <c r="C213" s="69" t="s">
        <v>129</v>
      </c>
      <c r="D213" s="70">
        <v>35.44</v>
      </c>
      <c r="E213" s="70">
        <v>37.31</v>
      </c>
      <c r="F213" s="70">
        <v>41.04</v>
      </c>
    </row>
    <row r="214" spans="1:6" x14ac:dyDescent="0.25">
      <c r="A214" s="67">
        <v>9445</v>
      </c>
      <c r="B214" s="68" t="s">
        <v>218</v>
      </c>
      <c r="C214" s="69" t="s">
        <v>129</v>
      </c>
      <c r="D214" s="70">
        <v>58.17</v>
      </c>
      <c r="E214" s="70">
        <v>61.23</v>
      </c>
      <c r="F214" s="70">
        <v>67.349999999999994</v>
      </c>
    </row>
    <row r="215" spans="1:6" x14ac:dyDescent="0.25">
      <c r="A215" s="67">
        <v>8444</v>
      </c>
      <c r="B215" s="68" t="s">
        <v>217</v>
      </c>
      <c r="C215" s="69" t="s">
        <v>129</v>
      </c>
      <c r="D215" s="70">
        <v>54.22</v>
      </c>
      <c r="E215" s="70">
        <v>57.07</v>
      </c>
      <c r="F215" s="70">
        <v>62.78</v>
      </c>
    </row>
    <row r="216" spans="1:6" x14ac:dyDescent="0.25">
      <c r="A216" s="67">
        <v>8446</v>
      </c>
      <c r="B216" s="68" t="s">
        <v>216</v>
      </c>
      <c r="C216" s="69" t="s">
        <v>129</v>
      </c>
      <c r="D216" s="70">
        <v>74.95</v>
      </c>
      <c r="E216" s="70">
        <v>78.900000000000006</v>
      </c>
      <c r="F216" s="70">
        <v>86.79</v>
      </c>
    </row>
    <row r="217" spans="1:6" x14ac:dyDescent="0.25">
      <c r="A217" s="67">
        <v>8443</v>
      </c>
      <c r="B217" s="68" t="s">
        <v>215</v>
      </c>
      <c r="C217" s="69" t="s">
        <v>129</v>
      </c>
      <c r="D217" s="70">
        <v>69.040000000000006</v>
      </c>
      <c r="E217" s="70">
        <v>72.67</v>
      </c>
      <c r="F217" s="70">
        <v>79.94</v>
      </c>
    </row>
    <row r="218" spans="1:6" x14ac:dyDescent="0.25">
      <c r="A218" s="67">
        <v>8463</v>
      </c>
      <c r="B218" s="68" t="s">
        <v>214</v>
      </c>
      <c r="C218" s="69" t="s">
        <v>129</v>
      </c>
      <c r="D218" s="70">
        <v>96.38</v>
      </c>
      <c r="E218" s="70">
        <v>101.45</v>
      </c>
      <c r="F218" s="70">
        <v>111.59</v>
      </c>
    </row>
    <row r="219" spans="1:6" x14ac:dyDescent="0.25">
      <c r="A219" s="67">
        <v>8464</v>
      </c>
      <c r="B219" s="68" t="s">
        <v>213</v>
      </c>
      <c r="C219" s="69" t="s">
        <v>129</v>
      </c>
      <c r="D219" s="70">
        <v>102.42</v>
      </c>
      <c r="E219" s="70">
        <v>107.81</v>
      </c>
      <c r="F219" s="70">
        <v>118.59</v>
      </c>
    </row>
    <row r="220" spans="1:6" x14ac:dyDescent="0.25">
      <c r="A220" s="67">
        <v>8442</v>
      </c>
      <c r="B220" s="68" t="s">
        <v>212</v>
      </c>
      <c r="C220" s="69" t="s">
        <v>129</v>
      </c>
      <c r="D220" s="70">
        <v>95.71</v>
      </c>
      <c r="E220" s="70">
        <v>100.75</v>
      </c>
      <c r="F220" s="70">
        <v>110.82</v>
      </c>
    </row>
    <row r="221" spans="1:6" x14ac:dyDescent="0.25">
      <c r="A221" s="67">
        <v>9383</v>
      </c>
      <c r="B221" s="68" t="s">
        <v>211</v>
      </c>
      <c r="C221" s="69" t="s">
        <v>129</v>
      </c>
      <c r="D221" s="70">
        <v>159.75</v>
      </c>
      <c r="E221" s="70">
        <v>168.16</v>
      </c>
      <c r="F221" s="70">
        <v>184.98</v>
      </c>
    </row>
    <row r="222" spans="1:6" x14ac:dyDescent="0.25">
      <c r="A222" s="67">
        <v>9435</v>
      </c>
      <c r="B222" s="68" t="s">
        <v>210</v>
      </c>
      <c r="C222" s="69" t="s">
        <v>129</v>
      </c>
      <c r="D222" s="70">
        <v>251.94</v>
      </c>
      <c r="E222" s="70">
        <v>265.2</v>
      </c>
      <c r="F222" s="70">
        <v>291.72000000000003</v>
      </c>
    </row>
    <row r="223" spans="1:6" x14ac:dyDescent="0.25">
      <c r="A223" s="72">
        <v>580</v>
      </c>
      <c r="B223" s="68" t="s">
        <v>209</v>
      </c>
      <c r="C223" s="69" t="s">
        <v>129</v>
      </c>
      <c r="D223" s="70">
        <v>153.13999999999999</v>
      </c>
      <c r="E223" s="70">
        <v>161.19999999999999</v>
      </c>
      <c r="F223" s="70">
        <v>176.08</v>
      </c>
    </row>
    <row r="224" spans="1:6" x14ac:dyDescent="0.25">
      <c r="A224" s="72">
        <v>140</v>
      </c>
      <c r="B224" s="68" t="s">
        <v>208</v>
      </c>
      <c r="C224" s="69" t="s">
        <v>129</v>
      </c>
      <c r="D224" s="70">
        <v>249.42</v>
      </c>
      <c r="E224" s="70">
        <v>262.55</v>
      </c>
      <c r="F224" s="70">
        <v>288.8</v>
      </c>
    </row>
    <row r="225" spans="1:6" x14ac:dyDescent="0.25">
      <c r="A225" s="67">
        <v>9406</v>
      </c>
      <c r="B225" s="68" t="s">
        <v>207</v>
      </c>
      <c r="C225" s="69" t="s">
        <v>129</v>
      </c>
      <c r="D225" s="70">
        <v>321.10000000000002</v>
      </c>
      <c r="E225" s="70">
        <v>338</v>
      </c>
      <c r="F225" s="70">
        <v>371.8</v>
      </c>
    </row>
    <row r="226" spans="1:6" x14ac:dyDescent="0.25">
      <c r="A226" s="67">
        <v>9403</v>
      </c>
      <c r="B226" s="68" t="s">
        <v>206</v>
      </c>
      <c r="C226" s="69" t="s">
        <v>129</v>
      </c>
      <c r="D226" s="70">
        <v>518.70000000000005</v>
      </c>
      <c r="E226" s="70">
        <v>546</v>
      </c>
      <c r="F226" s="70">
        <v>600.6</v>
      </c>
    </row>
    <row r="227" spans="1:6" x14ac:dyDescent="0.25">
      <c r="A227" s="67">
        <v>10085</v>
      </c>
      <c r="B227" s="68" t="s">
        <v>205</v>
      </c>
      <c r="C227" s="69" t="s">
        <v>129</v>
      </c>
      <c r="D227" s="70">
        <v>155.82</v>
      </c>
      <c r="E227" s="70">
        <v>164.02</v>
      </c>
      <c r="F227" s="70">
        <v>180.42</v>
      </c>
    </row>
    <row r="228" spans="1:6" x14ac:dyDescent="0.25">
      <c r="A228" s="67">
        <v>10086</v>
      </c>
      <c r="B228" s="68" t="s">
        <v>204</v>
      </c>
      <c r="C228" s="69" t="s">
        <v>129</v>
      </c>
      <c r="D228" s="70">
        <v>165.49</v>
      </c>
      <c r="E228" s="70">
        <v>174.2</v>
      </c>
      <c r="F228" s="70">
        <v>190.28</v>
      </c>
    </row>
    <row r="229" spans="1:6" x14ac:dyDescent="0.25">
      <c r="A229" s="67">
        <v>10087</v>
      </c>
      <c r="B229" s="68" t="s">
        <v>203</v>
      </c>
      <c r="C229" s="69" t="s">
        <v>129</v>
      </c>
      <c r="D229" s="70">
        <v>168.05</v>
      </c>
      <c r="E229" s="70">
        <v>176.89</v>
      </c>
      <c r="F229" s="70">
        <v>194.58</v>
      </c>
    </row>
    <row r="230" spans="1:6" x14ac:dyDescent="0.25">
      <c r="A230" s="67">
        <v>6254</v>
      </c>
      <c r="B230" s="68" t="s">
        <v>202</v>
      </c>
      <c r="C230" s="69" t="s">
        <v>129</v>
      </c>
      <c r="D230" s="70">
        <v>214.24</v>
      </c>
      <c r="E230" s="70">
        <v>225.51</v>
      </c>
      <c r="F230" s="70">
        <v>248.06</v>
      </c>
    </row>
    <row r="231" spans="1:6" x14ac:dyDescent="0.25">
      <c r="A231" s="67">
        <v>10089</v>
      </c>
      <c r="B231" s="68" t="s">
        <v>201</v>
      </c>
      <c r="C231" s="69" t="s">
        <v>129</v>
      </c>
      <c r="D231" s="70">
        <v>251.46</v>
      </c>
      <c r="E231" s="70">
        <v>264.69</v>
      </c>
      <c r="F231" s="70">
        <v>291.16000000000003</v>
      </c>
    </row>
    <row r="232" spans="1:6" x14ac:dyDescent="0.25">
      <c r="A232" s="67">
        <v>8692</v>
      </c>
      <c r="B232" s="68" t="s">
        <v>200</v>
      </c>
      <c r="C232" s="69" t="s">
        <v>129</v>
      </c>
      <c r="D232" s="70">
        <v>128.44</v>
      </c>
      <c r="E232" s="70">
        <v>135.19999999999999</v>
      </c>
      <c r="F232" s="70">
        <v>148.72</v>
      </c>
    </row>
    <row r="233" spans="1:6" x14ac:dyDescent="0.25">
      <c r="A233" s="67">
        <v>9271</v>
      </c>
      <c r="B233" s="68" t="s">
        <v>199</v>
      </c>
      <c r="C233" s="69" t="s">
        <v>129</v>
      </c>
      <c r="D233" s="70">
        <v>192.66</v>
      </c>
      <c r="E233" s="70">
        <v>202.8</v>
      </c>
      <c r="F233" s="70">
        <v>223.08</v>
      </c>
    </row>
    <row r="234" spans="1:6" x14ac:dyDescent="0.25">
      <c r="A234" s="67">
        <v>9272</v>
      </c>
      <c r="B234" s="68" t="s">
        <v>198</v>
      </c>
      <c r="C234" s="69" t="s">
        <v>129</v>
      </c>
      <c r="D234" s="70">
        <v>258.3</v>
      </c>
      <c r="E234" s="70">
        <v>273</v>
      </c>
      <c r="F234" s="70">
        <v>300.3</v>
      </c>
    </row>
    <row r="235" spans="1:6" x14ac:dyDescent="0.25">
      <c r="A235" s="67">
        <v>9256</v>
      </c>
      <c r="B235" s="68" t="s">
        <v>197</v>
      </c>
      <c r="C235" s="69" t="s">
        <v>129</v>
      </c>
      <c r="D235" s="70">
        <v>321.10000000000002</v>
      </c>
      <c r="E235" s="70">
        <v>338</v>
      </c>
      <c r="F235" s="70">
        <v>371.8</v>
      </c>
    </row>
    <row r="236" spans="1:6" x14ac:dyDescent="0.25">
      <c r="A236" s="67">
        <v>9258</v>
      </c>
      <c r="B236" s="68" t="s">
        <v>196</v>
      </c>
      <c r="C236" s="69" t="s">
        <v>129</v>
      </c>
      <c r="D236" s="70">
        <v>370.5</v>
      </c>
      <c r="E236" s="70">
        <v>390</v>
      </c>
      <c r="F236" s="70">
        <v>429</v>
      </c>
    </row>
    <row r="237" spans="1:6" x14ac:dyDescent="0.25">
      <c r="A237" s="67">
        <v>9257</v>
      </c>
      <c r="B237" s="68" t="s">
        <v>195</v>
      </c>
      <c r="C237" s="69" t="s">
        <v>129</v>
      </c>
      <c r="D237" s="70">
        <v>454.48</v>
      </c>
      <c r="E237" s="70">
        <v>478.4</v>
      </c>
      <c r="F237" s="70">
        <v>522.55999999999995</v>
      </c>
    </row>
    <row r="238" spans="1:6" x14ac:dyDescent="0.25">
      <c r="A238" s="67">
        <v>9255</v>
      </c>
      <c r="B238" s="68" t="s">
        <v>194</v>
      </c>
      <c r="C238" s="69" t="s">
        <v>129</v>
      </c>
      <c r="D238" s="70">
        <v>358.15</v>
      </c>
      <c r="E238" s="70">
        <v>377</v>
      </c>
      <c r="F238" s="70">
        <v>411.8</v>
      </c>
    </row>
    <row r="239" spans="1:6" x14ac:dyDescent="0.25">
      <c r="A239" s="67">
        <v>9297</v>
      </c>
      <c r="B239" s="68" t="s">
        <v>193</v>
      </c>
      <c r="C239" s="69" t="s">
        <v>129</v>
      </c>
      <c r="D239" s="70">
        <v>666.9</v>
      </c>
      <c r="E239" s="70">
        <v>702</v>
      </c>
      <c r="F239" s="70">
        <v>772.2</v>
      </c>
    </row>
    <row r="240" spans="1:6" x14ac:dyDescent="0.25">
      <c r="A240" s="67">
        <v>9376</v>
      </c>
      <c r="B240" s="68" t="s">
        <v>192</v>
      </c>
      <c r="C240" s="69" t="s">
        <v>129</v>
      </c>
      <c r="D240" s="70">
        <v>716.3</v>
      </c>
      <c r="E240" s="70">
        <v>754</v>
      </c>
      <c r="F240" s="70">
        <v>823.6</v>
      </c>
    </row>
    <row r="241" spans="1:6" x14ac:dyDescent="0.25">
      <c r="A241" s="72">
        <v>906</v>
      </c>
      <c r="B241" s="68" t="s">
        <v>191</v>
      </c>
      <c r="C241" s="69" t="s">
        <v>129</v>
      </c>
      <c r="D241" s="70">
        <v>8.15</v>
      </c>
      <c r="E241" s="70">
        <v>8.58</v>
      </c>
      <c r="F241" s="70">
        <v>9.44</v>
      </c>
    </row>
    <row r="242" spans="1:6" x14ac:dyDescent="0.25">
      <c r="A242" s="72">
        <v>907</v>
      </c>
      <c r="B242" s="68" t="s">
        <v>190</v>
      </c>
      <c r="C242" s="69" t="s">
        <v>129</v>
      </c>
      <c r="D242" s="70">
        <v>9.8800000000000008</v>
      </c>
      <c r="E242" s="70">
        <v>10.4</v>
      </c>
      <c r="F242" s="70">
        <v>11.44</v>
      </c>
    </row>
    <row r="243" spans="1:6" x14ac:dyDescent="0.25">
      <c r="A243" s="72">
        <v>933</v>
      </c>
      <c r="B243" s="68" t="s">
        <v>189</v>
      </c>
      <c r="C243" s="69" t="s">
        <v>129</v>
      </c>
      <c r="D243" s="70">
        <v>17.29</v>
      </c>
      <c r="E243" s="70">
        <v>18.2</v>
      </c>
      <c r="F243" s="70">
        <v>20.02</v>
      </c>
    </row>
    <row r="244" spans="1:6" x14ac:dyDescent="0.25">
      <c r="A244" s="67">
        <v>1288</v>
      </c>
      <c r="B244" s="68" t="s">
        <v>188</v>
      </c>
      <c r="C244" s="69" t="s">
        <v>129</v>
      </c>
      <c r="D244" s="70">
        <v>21.49</v>
      </c>
      <c r="E244" s="70">
        <v>22.62</v>
      </c>
      <c r="F244" s="70">
        <v>24.88</v>
      </c>
    </row>
    <row r="245" spans="1:6" x14ac:dyDescent="0.25">
      <c r="A245" s="67">
        <v>1835</v>
      </c>
      <c r="B245" s="68" t="s">
        <v>187</v>
      </c>
      <c r="C245" s="69" t="s">
        <v>129</v>
      </c>
      <c r="D245" s="70">
        <v>27.17</v>
      </c>
      <c r="E245" s="70">
        <v>28.6</v>
      </c>
      <c r="F245" s="70">
        <v>31.46</v>
      </c>
    </row>
    <row r="246" spans="1:6" x14ac:dyDescent="0.25">
      <c r="A246" s="67">
        <v>1836</v>
      </c>
      <c r="B246" s="68" t="s">
        <v>186</v>
      </c>
      <c r="C246" s="69" t="s">
        <v>129</v>
      </c>
      <c r="D246" s="70">
        <v>39.520000000000003</v>
      </c>
      <c r="E246" s="70">
        <v>41.6</v>
      </c>
      <c r="F246" s="70">
        <v>45.76</v>
      </c>
    </row>
    <row r="247" spans="1:6" x14ac:dyDescent="0.25">
      <c r="A247" s="67">
        <v>1269</v>
      </c>
      <c r="B247" s="68" t="s">
        <v>185</v>
      </c>
      <c r="C247" s="69" t="s">
        <v>129</v>
      </c>
      <c r="D247" s="70">
        <v>6.92</v>
      </c>
      <c r="E247" s="70">
        <v>7.28</v>
      </c>
      <c r="F247" s="70">
        <v>8.01</v>
      </c>
    </row>
    <row r="248" spans="1:6" x14ac:dyDescent="0.25">
      <c r="A248" s="67">
        <v>1270</v>
      </c>
      <c r="B248" s="68" t="s">
        <v>184</v>
      </c>
      <c r="C248" s="69" t="s">
        <v>129</v>
      </c>
      <c r="D248" s="70">
        <v>8.64</v>
      </c>
      <c r="E248" s="70">
        <v>9.1</v>
      </c>
      <c r="F248" s="70">
        <v>10.01</v>
      </c>
    </row>
    <row r="249" spans="1:6" x14ac:dyDescent="0.25">
      <c r="A249" s="67">
        <v>1247</v>
      </c>
      <c r="B249" s="68" t="s">
        <v>183</v>
      </c>
      <c r="C249" s="69" t="s">
        <v>129</v>
      </c>
      <c r="D249" s="70">
        <v>13.34</v>
      </c>
      <c r="E249" s="70">
        <v>14.04</v>
      </c>
      <c r="F249" s="70">
        <v>15.44</v>
      </c>
    </row>
    <row r="250" spans="1:6" x14ac:dyDescent="0.25">
      <c r="A250" s="67">
        <v>18706</v>
      </c>
      <c r="B250" s="68" t="s">
        <v>182</v>
      </c>
      <c r="C250" s="69" t="s">
        <v>129</v>
      </c>
      <c r="D250" s="70">
        <v>88.92</v>
      </c>
      <c r="E250" s="70">
        <v>93.6</v>
      </c>
      <c r="F250" s="70">
        <v>102.96</v>
      </c>
    </row>
    <row r="251" spans="1:6" x14ac:dyDescent="0.25">
      <c r="A251" s="67">
        <v>1271</v>
      </c>
      <c r="B251" s="68" t="s">
        <v>181</v>
      </c>
      <c r="C251" s="69" t="s">
        <v>129</v>
      </c>
      <c r="D251" s="70">
        <v>17.04</v>
      </c>
      <c r="E251" s="70">
        <v>17.940000000000001</v>
      </c>
      <c r="F251" s="70">
        <v>19.73</v>
      </c>
    </row>
    <row r="252" spans="1:6" x14ac:dyDescent="0.25">
      <c r="A252" s="67">
        <v>1248</v>
      </c>
      <c r="B252" s="68" t="s">
        <v>180</v>
      </c>
      <c r="C252" s="69" t="s">
        <v>129</v>
      </c>
      <c r="D252" s="70">
        <v>20.75</v>
      </c>
      <c r="E252" s="70">
        <v>21.84</v>
      </c>
      <c r="F252" s="70">
        <v>24.02</v>
      </c>
    </row>
    <row r="253" spans="1:6" x14ac:dyDescent="0.25">
      <c r="A253" s="67">
        <v>1272</v>
      </c>
      <c r="B253" s="68" t="s">
        <v>179</v>
      </c>
      <c r="C253" s="69" t="s">
        <v>129</v>
      </c>
      <c r="D253" s="70">
        <v>28.4</v>
      </c>
      <c r="E253" s="70">
        <v>29.9</v>
      </c>
      <c r="F253" s="70">
        <v>32.89</v>
      </c>
    </row>
    <row r="254" spans="1:6" x14ac:dyDescent="0.25">
      <c r="A254" s="67">
        <v>9583</v>
      </c>
      <c r="B254" s="68" t="s">
        <v>178</v>
      </c>
      <c r="C254" s="69" t="s">
        <v>129</v>
      </c>
      <c r="D254" s="70">
        <v>135.85</v>
      </c>
      <c r="E254" s="70">
        <v>143</v>
      </c>
      <c r="F254" s="70">
        <v>157.30000000000001</v>
      </c>
    </row>
    <row r="255" spans="1:6" x14ac:dyDescent="0.25">
      <c r="A255" s="67">
        <v>9584</v>
      </c>
      <c r="B255" s="68" t="s">
        <v>177</v>
      </c>
      <c r="C255" s="69" t="s">
        <v>129</v>
      </c>
      <c r="D255" s="70">
        <v>155.61000000000001</v>
      </c>
      <c r="E255" s="70">
        <v>163.80000000000001</v>
      </c>
      <c r="F255" s="70">
        <v>180.18</v>
      </c>
    </row>
    <row r="256" spans="1:6" x14ac:dyDescent="0.25">
      <c r="A256" s="67">
        <v>13028</v>
      </c>
      <c r="B256" s="68" t="s">
        <v>176</v>
      </c>
      <c r="C256" s="69" t="s">
        <v>129</v>
      </c>
      <c r="D256" s="70">
        <v>21.44</v>
      </c>
      <c r="E256" s="70">
        <v>22.57</v>
      </c>
      <c r="F256" s="70">
        <v>24.65</v>
      </c>
    </row>
    <row r="257" spans="1:6" x14ac:dyDescent="0.25">
      <c r="A257" s="72">
        <v>823</v>
      </c>
      <c r="B257" s="68" t="s">
        <v>175</v>
      </c>
      <c r="C257" s="69" t="s">
        <v>129</v>
      </c>
      <c r="D257" s="70">
        <v>24.92</v>
      </c>
      <c r="E257" s="70">
        <v>26.23</v>
      </c>
      <c r="F257" s="70">
        <v>28.86</v>
      </c>
    </row>
    <row r="258" spans="1:6" x14ac:dyDescent="0.25">
      <c r="A258" s="72">
        <v>244</v>
      </c>
      <c r="B258" s="68" t="s">
        <v>174</v>
      </c>
      <c r="C258" s="69" t="s">
        <v>129</v>
      </c>
      <c r="D258" s="70">
        <v>22.32</v>
      </c>
      <c r="E258" s="70">
        <v>23.49</v>
      </c>
      <c r="F258" s="70">
        <v>26.66</v>
      </c>
    </row>
    <row r="259" spans="1:6" x14ac:dyDescent="0.25">
      <c r="A259" s="67">
        <v>2101</v>
      </c>
      <c r="B259" s="68" t="s">
        <v>173</v>
      </c>
      <c r="C259" s="69" t="s">
        <v>129</v>
      </c>
      <c r="D259" s="70">
        <v>28.97</v>
      </c>
      <c r="E259" s="70">
        <v>30.5</v>
      </c>
      <c r="F259" s="70">
        <v>33.549999999999997</v>
      </c>
    </row>
    <row r="260" spans="1:6" x14ac:dyDescent="0.25">
      <c r="A260" s="72">
        <v>493</v>
      </c>
      <c r="B260" s="68" t="s">
        <v>172</v>
      </c>
      <c r="C260" s="69" t="s">
        <v>129</v>
      </c>
      <c r="D260" s="70">
        <v>23.51</v>
      </c>
      <c r="E260" s="70">
        <v>24.75</v>
      </c>
      <c r="F260" s="70">
        <v>27.23</v>
      </c>
    </row>
    <row r="261" spans="1:6" x14ac:dyDescent="0.25">
      <c r="A261" s="67">
        <v>9762</v>
      </c>
      <c r="B261" s="68" t="s">
        <v>171</v>
      </c>
      <c r="C261" s="69" t="s">
        <v>129</v>
      </c>
      <c r="D261" s="70">
        <v>13</v>
      </c>
      <c r="E261" s="70">
        <v>14</v>
      </c>
      <c r="F261" s="70">
        <v>15</v>
      </c>
    </row>
    <row r="262" spans="1:6" x14ac:dyDescent="0.25">
      <c r="A262" s="67">
        <v>9762</v>
      </c>
      <c r="B262" s="68" t="s">
        <v>171</v>
      </c>
      <c r="C262" s="69" t="s">
        <v>129</v>
      </c>
      <c r="D262" s="70">
        <v>13</v>
      </c>
      <c r="E262" s="70">
        <v>14</v>
      </c>
      <c r="F262" s="70">
        <v>15</v>
      </c>
    </row>
    <row r="263" spans="1:6" x14ac:dyDescent="0.25">
      <c r="A263" s="72">
        <v>418</v>
      </c>
      <c r="B263" s="68" t="s">
        <v>170</v>
      </c>
      <c r="C263" s="69" t="s">
        <v>129</v>
      </c>
      <c r="D263" s="70">
        <v>20.9</v>
      </c>
      <c r="E263" s="70">
        <v>22</v>
      </c>
      <c r="F263" s="70">
        <v>24.2</v>
      </c>
    </row>
    <row r="264" spans="1:6" x14ac:dyDescent="0.25">
      <c r="A264" s="67">
        <v>9763</v>
      </c>
      <c r="B264" s="68" t="s">
        <v>169</v>
      </c>
      <c r="C264" s="69" t="s">
        <v>129</v>
      </c>
      <c r="D264" s="70">
        <v>18.52</v>
      </c>
      <c r="E264" s="70">
        <v>19.5</v>
      </c>
      <c r="F264" s="70">
        <v>21.45</v>
      </c>
    </row>
    <row r="265" spans="1:6" x14ac:dyDescent="0.25">
      <c r="A265" s="72">
        <v>22</v>
      </c>
      <c r="B265" s="68" t="s">
        <v>168</v>
      </c>
      <c r="C265" s="69" t="s">
        <v>129</v>
      </c>
      <c r="D265" s="70">
        <v>27.76</v>
      </c>
      <c r="E265" s="70">
        <v>29.22</v>
      </c>
      <c r="F265" s="70">
        <v>31.92</v>
      </c>
    </row>
    <row r="266" spans="1:6" x14ac:dyDescent="0.25">
      <c r="A266" s="67">
        <v>9764</v>
      </c>
      <c r="B266" s="68" t="s">
        <v>167</v>
      </c>
      <c r="C266" s="69" t="s">
        <v>129</v>
      </c>
      <c r="D266" s="70">
        <v>35.479999999999997</v>
      </c>
      <c r="E266" s="70">
        <v>37.35</v>
      </c>
      <c r="F266" s="70">
        <v>41.08</v>
      </c>
    </row>
    <row r="267" spans="1:6" x14ac:dyDescent="0.25">
      <c r="A267" s="72">
        <v>23</v>
      </c>
      <c r="B267" s="68" t="s">
        <v>166</v>
      </c>
      <c r="C267" s="69" t="s">
        <v>129</v>
      </c>
      <c r="D267" s="70">
        <v>39.25</v>
      </c>
      <c r="E267" s="70">
        <v>41.31</v>
      </c>
      <c r="F267" s="70">
        <v>45.13</v>
      </c>
    </row>
    <row r="268" spans="1:6" x14ac:dyDescent="0.25">
      <c r="A268" s="67">
        <v>20297</v>
      </c>
      <c r="B268" s="68" t="s">
        <v>165</v>
      </c>
      <c r="C268" s="69" t="s">
        <v>129</v>
      </c>
      <c r="D268" s="70">
        <v>40.14</v>
      </c>
      <c r="E268" s="70">
        <v>42.25</v>
      </c>
      <c r="F268" s="70">
        <v>46.47</v>
      </c>
    </row>
    <row r="269" spans="1:6" x14ac:dyDescent="0.25">
      <c r="A269" s="72">
        <v>240</v>
      </c>
      <c r="B269" s="68" t="s">
        <v>164</v>
      </c>
      <c r="C269" s="69" t="s">
        <v>129</v>
      </c>
      <c r="D269" s="70">
        <v>54.18</v>
      </c>
      <c r="E269" s="70">
        <v>57.03</v>
      </c>
      <c r="F269" s="70">
        <v>62.73</v>
      </c>
    </row>
    <row r="270" spans="1:6" x14ac:dyDescent="0.25">
      <c r="A270" s="72">
        <v>464</v>
      </c>
      <c r="B270" s="68" t="s">
        <v>163</v>
      </c>
      <c r="C270" s="69" t="s">
        <v>129</v>
      </c>
      <c r="D270" s="70">
        <v>97.79</v>
      </c>
      <c r="E270" s="70">
        <v>102.93</v>
      </c>
      <c r="F270" s="70">
        <v>113.23</v>
      </c>
    </row>
    <row r="271" spans="1:6" x14ac:dyDescent="0.25">
      <c r="A271" s="67">
        <v>5170</v>
      </c>
      <c r="B271" s="68" t="s">
        <v>162</v>
      </c>
      <c r="C271" s="69" t="s">
        <v>129</v>
      </c>
      <c r="D271" s="70">
        <v>98.73</v>
      </c>
      <c r="E271" s="70">
        <v>103.92</v>
      </c>
      <c r="F271" s="70">
        <v>113.51</v>
      </c>
    </row>
    <row r="272" spans="1:6" x14ac:dyDescent="0.25">
      <c r="A272" s="67">
        <v>17358</v>
      </c>
      <c r="B272" s="68" t="s">
        <v>161</v>
      </c>
      <c r="C272" s="69" t="s">
        <v>129</v>
      </c>
      <c r="D272" s="70">
        <v>29.1</v>
      </c>
      <c r="E272" s="70">
        <v>30.63</v>
      </c>
      <c r="F272" s="70">
        <v>33.69</v>
      </c>
    </row>
    <row r="273" spans="1:6" x14ac:dyDescent="0.25">
      <c r="A273" s="67">
        <v>9765</v>
      </c>
      <c r="B273" s="68" t="s">
        <v>160</v>
      </c>
      <c r="C273" s="69" t="s">
        <v>129</v>
      </c>
      <c r="D273" s="70">
        <v>22.92</v>
      </c>
      <c r="E273" s="70">
        <v>24.13</v>
      </c>
      <c r="F273" s="70">
        <v>26.54</v>
      </c>
    </row>
    <row r="274" spans="1:6" x14ac:dyDescent="0.25">
      <c r="A274" s="72">
        <v>492</v>
      </c>
      <c r="B274" s="68" t="s">
        <v>159</v>
      </c>
      <c r="C274" s="69" t="s">
        <v>129</v>
      </c>
      <c r="D274" s="70">
        <v>28.42</v>
      </c>
      <c r="E274" s="70">
        <v>29.91</v>
      </c>
      <c r="F274" s="70">
        <v>32.67</v>
      </c>
    </row>
    <row r="275" spans="1:6" x14ac:dyDescent="0.25">
      <c r="A275" s="67">
        <v>9766</v>
      </c>
      <c r="B275" s="68" t="s">
        <v>158</v>
      </c>
      <c r="C275" s="69" t="s">
        <v>129</v>
      </c>
      <c r="D275" s="70">
        <v>30.48</v>
      </c>
      <c r="E275" s="70">
        <v>32.08</v>
      </c>
      <c r="F275" s="70">
        <v>35.29</v>
      </c>
    </row>
    <row r="276" spans="1:6" x14ac:dyDescent="0.25">
      <c r="A276" s="67">
        <v>6190</v>
      </c>
      <c r="B276" s="68" t="s">
        <v>157</v>
      </c>
      <c r="C276" s="69" t="s">
        <v>129</v>
      </c>
      <c r="D276" s="70">
        <v>28.17</v>
      </c>
      <c r="E276" s="70">
        <v>29.65</v>
      </c>
      <c r="F276" s="70">
        <v>32.61</v>
      </c>
    </row>
    <row r="277" spans="1:6" x14ac:dyDescent="0.25">
      <c r="A277" s="67">
        <v>6190</v>
      </c>
      <c r="B277" s="68" t="s">
        <v>157</v>
      </c>
      <c r="C277" s="69" t="s">
        <v>129</v>
      </c>
      <c r="D277" s="70">
        <v>28.17</v>
      </c>
      <c r="E277" s="70">
        <v>29.65</v>
      </c>
      <c r="F277" s="70">
        <v>32.61</v>
      </c>
    </row>
    <row r="278" spans="1:6" x14ac:dyDescent="0.25">
      <c r="A278" s="67">
        <v>1009</v>
      </c>
      <c r="B278" s="68" t="s">
        <v>156</v>
      </c>
      <c r="C278" s="69" t="s">
        <v>129</v>
      </c>
      <c r="D278" s="70">
        <v>36.18</v>
      </c>
      <c r="E278" s="70">
        <v>38.08</v>
      </c>
      <c r="F278" s="70">
        <v>41.89</v>
      </c>
    </row>
    <row r="279" spans="1:6" x14ac:dyDescent="0.25">
      <c r="A279" s="67">
        <v>17361</v>
      </c>
      <c r="B279" s="68" t="s">
        <v>155</v>
      </c>
      <c r="C279" s="69" t="s">
        <v>129</v>
      </c>
      <c r="D279" s="70">
        <v>67.180000000000007</v>
      </c>
      <c r="E279" s="70">
        <v>70.72</v>
      </c>
      <c r="F279" s="70">
        <v>77.790000000000006</v>
      </c>
    </row>
    <row r="280" spans="1:6" x14ac:dyDescent="0.25">
      <c r="A280" s="67">
        <v>2883</v>
      </c>
      <c r="B280" s="68" t="s">
        <v>154</v>
      </c>
      <c r="C280" s="69" t="s">
        <v>129</v>
      </c>
      <c r="D280" s="70">
        <v>43.59</v>
      </c>
      <c r="E280" s="70">
        <v>45.88</v>
      </c>
      <c r="F280" s="70">
        <v>50.47</v>
      </c>
    </row>
    <row r="281" spans="1:6" x14ac:dyDescent="0.25">
      <c r="A281" s="67">
        <v>3830</v>
      </c>
      <c r="B281" s="68" t="s">
        <v>153</v>
      </c>
      <c r="C281" s="69" t="s">
        <v>129</v>
      </c>
      <c r="D281" s="70">
        <v>40.75</v>
      </c>
      <c r="E281" s="70">
        <v>42.9</v>
      </c>
      <c r="F281" s="70">
        <v>47.19</v>
      </c>
    </row>
    <row r="282" spans="1:6" x14ac:dyDescent="0.25">
      <c r="A282" s="67">
        <v>3737</v>
      </c>
      <c r="B282" s="68" t="s">
        <v>152</v>
      </c>
      <c r="C282" s="69" t="s">
        <v>129</v>
      </c>
      <c r="D282" s="70">
        <v>57.56</v>
      </c>
      <c r="E282" s="70">
        <v>60.59</v>
      </c>
      <c r="F282" s="70">
        <v>66.650000000000006</v>
      </c>
    </row>
    <row r="283" spans="1:6" x14ac:dyDescent="0.25">
      <c r="A283" s="67">
        <v>17364</v>
      </c>
      <c r="B283" s="68" t="s">
        <v>151</v>
      </c>
      <c r="C283" s="69" t="s">
        <v>129</v>
      </c>
      <c r="D283" s="70">
        <v>13.4</v>
      </c>
      <c r="E283" s="70">
        <v>14.11</v>
      </c>
      <c r="F283" s="70">
        <v>15.52</v>
      </c>
    </row>
    <row r="284" spans="1:6" x14ac:dyDescent="0.25">
      <c r="A284" s="67">
        <v>17148</v>
      </c>
      <c r="B284" s="68" t="s">
        <v>150</v>
      </c>
      <c r="C284" s="69" t="s">
        <v>129</v>
      </c>
      <c r="D284" s="70">
        <v>9.06</v>
      </c>
      <c r="E284" s="70">
        <v>9.5399999999999991</v>
      </c>
      <c r="F284" s="70">
        <v>10.49</v>
      </c>
    </row>
    <row r="285" spans="1:6" x14ac:dyDescent="0.25">
      <c r="A285" s="72">
        <v>306</v>
      </c>
      <c r="B285" s="68" t="s">
        <v>149</v>
      </c>
      <c r="C285" s="69" t="s">
        <v>129</v>
      </c>
      <c r="D285" s="70">
        <v>15.96</v>
      </c>
      <c r="E285" s="70">
        <v>16.8</v>
      </c>
      <c r="F285" s="70">
        <v>18.48</v>
      </c>
    </row>
    <row r="286" spans="1:6" x14ac:dyDescent="0.25">
      <c r="A286" s="67">
        <v>9760</v>
      </c>
      <c r="B286" s="68" t="s">
        <v>148</v>
      </c>
      <c r="C286" s="69" t="s">
        <v>129</v>
      </c>
      <c r="D286" s="70">
        <v>15.44</v>
      </c>
      <c r="E286" s="70">
        <v>16.25</v>
      </c>
      <c r="F286" s="70">
        <v>17.75</v>
      </c>
    </row>
    <row r="287" spans="1:6" x14ac:dyDescent="0.25">
      <c r="A287" s="72">
        <v>242</v>
      </c>
      <c r="B287" s="68" t="s">
        <v>147</v>
      </c>
      <c r="C287" s="69" t="s">
        <v>129</v>
      </c>
      <c r="D287" s="70">
        <v>21.16</v>
      </c>
      <c r="E287" s="70">
        <v>22.27</v>
      </c>
      <c r="F287" s="70">
        <v>24.5</v>
      </c>
    </row>
    <row r="288" spans="1:6" x14ac:dyDescent="0.25">
      <c r="A288" s="67">
        <v>4646</v>
      </c>
      <c r="B288" s="68" t="s">
        <v>146</v>
      </c>
      <c r="C288" s="69" t="s">
        <v>129</v>
      </c>
      <c r="D288" s="70">
        <v>23.46</v>
      </c>
      <c r="E288" s="70">
        <v>24.7</v>
      </c>
      <c r="F288" s="70">
        <v>27.17</v>
      </c>
    </row>
    <row r="289" spans="1:6" x14ac:dyDescent="0.25">
      <c r="A289" s="72">
        <v>24</v>
      </c>
      <c r="B289" s="68" t="s">
        <v>145</v>
      </c>
      <c r="C289" s="69" t="s">
        <v>129</v>
      </c>
      <c r="D289" s="70">
        <v>32.49</v>
      </c>
      <c r="E289" s="70">
        <v>34.200000000000003</v>
      </c>
      <c r="F289" s="70">
        <v>37.36</v>
      </c>
    </row>
    <row r="290" spans="1:6" x14ac:dyDescent="0.25">
      <c r="A290" s="67">
        <v>9761</v>
      </c>
      <c r="B290" s="68" t="s">
        <v>144</v>
      </c>
      <c r="C290" s="69" t="s">
        <v>129</v>
      </c>
      <c r="D290" s="70">
        <v>40.14</v>
      </c>
      <c r="E290" s="70">
        <v>42.25</v>
      </c>
      <c r="F290" s="70">
        <v>46.47</v>
      </c>
    </row>
    <row r="291" spans="1:6" x14ac:dyDescent="0.25">
      <c r="A291" s="72">
        <v>365</v>
      </c>
      <c r="B291" s="68" t="s">
        <v>143</v>
      </c>
      <c r="C291" s="69" t="s">
        <v>129</v>
      </c>
      <c r="D291" s="70">
        <v>58</v>
      </c>
      <c r="E291" s="70">
        <v>61.05</v>
      </c>
      <c r="F291" s="70">
        <v>67.150000000000006</v>
      </c>
    </row>
    <row r="292" spans="1:6" x14ac:dyDescent="0.25">
      <c r="A292" s="67">
        <v>16825</v>
      </c>
      <c r="B292" s="68" t="s">
        <v>142</v>
      </c>
      <c r="C292" s="69" t="s">
        <v>129</v>
      </c>
      <c r="D292" s="70">
        <v>42</v>
      </c>
      <c r="E292" s="70">
        <v>44</v>
      </c>
      <c r="F292" s="70">
        <v>48</v>
      </c>
    </row>
    <row r="293" spans="1:6" x14ac:dyDescent="0.25">
      <c r="A293" s="72">
        <v>366</v>
      </c>
      <c r="B293" s="68" t="s">
        <v>141</v>
      </c>
      <c r="C293" s="69" t="s">
        <v>129</v>
      </c>
      <c r="D293" s="70">
        <v>70.77</v>
      </c>
      <c r="E293" s="70">
        <v>74.489999999999995</v>
      </c>
      <c r="F293" s="70">
        <v>81.37</v>
      </c>
    </row>
    <row r="294" spans="1:6" x14ac:dyDescent="0.25">
      <c r="A294" s="67">
        <v>14595</v>
      </c>
      <c r="B294" s="68" t="s">
        <v>140</v>
      </c>
      <c r="C294" s="69" t="s">
        <v>129</v>
      </c>
      <c r="D294" s="70">
        <v>66.66</v>
      </c>
      <c r="E294" s="70">
        <v>70.17</v>
      </c>
      <c r="F294" s="70">
        <v>77.19</v>
      </c>
    </row>
    <row r="295" spans="1:6" x14ac:dyDescent="0.25">
      <c r="A295" s="72">
        <v>663</v>
      </c>
      <c r="B295" s="68" t="s">
        <v>139</v>
      </c>
      <c r="C295" s="69" t="s">
        <v>129</v>
      </c>
      <c r="D295" s="70">
        <v>140.93</v>
      </c>
      <c r="E295" s="70">
        <v>148.34</v>
      </c>
      <c r="F295" s="70">
        <v>163.18</v>
      </c>
    </row>
    <row r="296" spans="1:6" x14ac:dyDescent="0.25">
      <c r="A296" s="67">
        <v>1185</v>
      </c>
      <c r="B296" s="68" t="s">
        <v>138</v>
      </c>
      <c r="C296" s="69" t="s">
        <v>129</v>
      </c>
      <c r="D296" s="70">
        <v>10.99</v>
      </c>
      <c r="E296" s="70">
        <v>11.57</v>
      </c>
      <c r="F296" s="70">
        <v>12.73</v>
      </c>
    </row>
    <row r="297" spans="1:6" x14ac:dyDescent="0.25">
      <c r="A297" s="67">
        <v>10692</v>
      </c>
      <c r="B297" s="68" t="s">
        <v>137</v>
      </c>
      <c r="C297" s="69" t="s">
        <v>129</v>
      </c>
      <c r="D297" s="70">
        <v>18.920000000000002</v>
      </c>
      <c r="E297" s="70">
        <v>19.920000000000002</v>
      </c>
      <c r="F297" s="70">
        <v>21.91</v>
      </c>
    </row>
    <row r="298" spans="1:6" x14ac:dyDescent="0.25">
      <c r="A298" s="67">
        <v>9181</v>
      </c>
      <c r="B298" s="68" t="s">
        <v>136</v>
      </c>
      <c r="C298" s="69" t="s">
        <v>129</v>
      </c>
      <c r="D298" s="70">
        <v>14.84</v>
      </c>
      <c r="E298" s="70">
        <v>15.62</v>
      </c>
      <c r="F298" s="70">
        <v>17.18</v>
      </c>
    </row>
    <row r="299" spans="1:6" x14ac:dyDescent="0.25">
      <c r="A299" s="67">
        <v>3534</v>
      </c>
      <c r="B299" s="68" t="s">
        <v>135</v>
      </c>
      <c r="C299" s="69" t="s">
        <v>129</v>
      </c>
      <c r="D299" s="70">
        <v>14.82</v>
      </c>
      <c r="E299" s="70">
        <v>15.6</v>
      </c>
      <c r="F299" s="70">
        <v>17.16</v>
      </c>
    </row>
    <row r="300" spans="1:6" x14ac:dyDescent="0.25">
      <c r="A300" s="67">
        <v>8688</v>
      </c>
      <c r="B300" s="68" t="s">
        <v>134</v>
      </c>
      <c r="C300" s="69" t="s">
        <v>129</v>
      </c>
      <c r="D300" s="70">
        <v>16.38</v>
      </c>
      <c r="E300" s="70">
        <v>17.239999999999998</v>
      </c>
      <c r="F300" s="70">
        <v>18.96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Технология</vt:lpstr>
      <vt:lpstr>Электрика</vt:lpstr>
      <vt:lpstr>Прайс</vt:lpstr>
      <vt:lpstr>Список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ГВД</cp:lastModifiedBy>
  <dcterms:created xsi:type="dcterms:W3CDTF">2014-02-04T05:07:59Z</dcterms:created>
  <dcterms:modified xsi:type="dcterms:W3CDTF">2014-03-17T18:09:42Z</dcterms:modified>
</cp:coreProperties>
</file>