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 activeTab="1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F3" i="2"/>
  <c r="F4"/>
  <c r="F5"/>
  <c r="F6"/>
  <c r="F7"/>
  <c r="F8"/>
  <c r="F9"/>
  <c r="F10"/>
  <c r="F2"/>
  <c r="G3"/>
  <c r="H3"/>
  <c r="G4"/>
  <c r="H4"/>
  <c r="G5"/>
  <c r="H5"/>
  <c r="G6"/>
  <c r="H6"/>
  <c r="G7"/>
  <c r="H7"/>
  <c r="G8"/>
  <c r="H8"/>
  <c r="G9"/>
  <c r="H9"/>
  <c r="G10"/>
  <c r="H10"/>
  <c r="H2"/>
  <c r="G2"/>
  <c r="E3"/>
  <c r="E4"/>
  <c r="E5"/>
  <c r="E6"/>
  <c r="E7"/>
  <c r="E8"/>
  <c r="E9"/>
  <c r="E10"/>
  <c r="C2"/>
  <c r="C3" l="1"/>
  <c r="C4"/>
  <c r="C5"/>
  <c r="C6"/>
  <c r="C7"/>
  <c r="C8"/>
  <c r="C9"/>
  <c r="C10"/>
  <c r="E2"/>
  <c r="D3"/>
  <c r="D4"/>
  <c r="D5"/>
  <c r="D6"/>
  <c r="D7"/>
  <c r="D8"/>
  <c r="D9"/>
  <c r="D10"/>
  <c r="D2"/>
</calcChain>
</file>

<file path=xl/sharedStrings.xml><?xml version="1.0" encoding="utf-8"?>
<sst xmlns="http://schemas.openxmlformats.org/spreadsheetml/2006/main" count="30" uniqueCount="22">
  <si>
    <t>Зав.№</t>
  </si>
  <si>
    <t>Рег.№</t>
  </si>
  <si>
    <t>Дата рег.</t>
  </si>
  <si>
    <t>Дата ввода</t>
  </si>
  <si>
    <t>Зав.№ ЭКЛЗ</t>
  </si>
  <si>
    <t>Рег.№ ЭКЛЗ</t>
  </si>
  <si>
    <t>Место установки</t>
  </si>
  <si>
    <t>1052</t>
  </si>
  <si>
    <t>Стругокрасненский р-н, д.Ровное, Народная, 13, ОПС Ровное</t>
  </si>
  <si>
    <t>2112</t>
  </si>
  <si>
    <t>Стругокрасненский р-н, д.Творожково, -, -, ОПС Творожково</t>
  </si>
  <si>
    <t>1055</t>
  </si>
  <si>
    <t>Стругокрасненский р-н, с.Новоселье, Евстафьева, 4, ОПС Новоселье</t>
  </si>
  <si>
    <t>2113</t>
  </si>
  <si>
    <t>Стругокрасненский р-н, д.Палицы, Лихачёва, 14, ОПС Палицы</t>
  </si>
  <si>
    <t>1139</t>
  </si>
  <si>
    <t>г. Порхов, Ленина, 15, ОПС Порхов</t>
  </si>
  <si>
    <t>1227</t>
  </si>
  <si>
    <t>г. Порхов, Ленина, 15, Почтамт</t>
  </si>
  <si>
    <t>1226</t>
  </si>
  <si>
    <t>г. Порхов, площадь Ленина, 15, Почтамт</t>
  </si>
  <si>
    <t>1013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</si>
</sst>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vertical="center"/>
    </xf>
    <xf numFmtId="14" fontId="2" fillId="0" borderId="1" xfId="0" applyNumberFormat="1" applyFont="1" applyFill="1" applyBorder="1" applyAlignment="1" applyProtection="1">
      <alignment horizontal="right" vertical="center"/>
    </xf>
    <xf numFmtId="0" fontId="0" fillId="0" borderId="0" xfId="0" applyNumberFormat="1"/>
    <xf numFmtId="14" fontId="0" fillId="0" borderId="0" xfId="0" applyNumberFormat="1"/>
    <xf numFmtId="1" fontId="0" fillId="0" borderId="0" xfId="0" applyNumberFormat="1"/>
  </cellXfs>
  <cellStyles count="1">
    <cellStyle name="Обычный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20"/>
  <sheetViews>
    <sheetView workbookViewId="0">
      <selection activeCell="F2" sqref="F2:G9"/>
    </sheetView>
  </sheetViews>
  <sheetFormatPr defaultRowHeight="15"/>
  <cols>
    <col min="4" max="4" width="10.140625" bestFit="1" customWidth="1"/>
    <col min="5" max="5" width="11.7109375" bestFit="1" customWidth="1"/>
    <col min="6" max="6" width="14.140625" bestFit="1" customWidth="1"/>
    <col min="8" max="8" width="17" bestFit="1" customWidth="1"/>
  </cols>
  <sheetData>
    <row r="1" spans="1:8"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</row>
    <row r="2" spans="1:8">
      <c r="A2" s="2">
        <v>3788589</v>
      </c>
      <c r="B2">
        <v>3792393</v>
      </c>
      <c r="C2" s="2" t="s">
        <v>15</v>
      </c>
      <c r="D2" s="3">
        <v>39337</v>
      </c>
      <c r="E2" s="3">
        <v>39337</v>
      </c>
      <c r="F2">
        <v>2113036847438</v>
      </c>
      <c r="G2">
        <v>1444066533</v>
      </c>
      <c r="H2" s="2" t="s">
        <v>16</v>
      </c>
    </row>
    <row r="3" spans="1:8">
      <c r="A3" s="2">
        <v>121808</v>
      </c>
      <c r="B3">
        <v>3788992</v>
      </c>
      <c r="C3" s="2" t="s">
        <v>11</v>
      </c>
      <c r="D3" s="3">
        <v>39213</v>
      </c>
      <c r="E3" s="3">
        <v>39213</v>
      </c>
      <c r="F3">
        <v>2113033784880</v>
      </c>
      <c r="G3">
        <v>1248303139</v>
      </c>
      <c r="H3" s="2" t="s">
        <v>12</v>
      </c>
    </row>
    <row r="4" spans="1:8">
      <c r="A4" s="2">
        <v>3788992</v>
      </c>
      <c r="B4">
        <v>3788589</v>
      </c>
      <c r="C4" s="2" t="s">
        <v>7</v>
      </c>
      <c r="D4" s="3">
        <v>39213</v>
      </c>
      <c r="E4" s="3">
        <v>39213</v>
      </c>
      <c r="F4">
        <v>435345345</v>
      </c>
      <c r="G4">
        <v>43535435</v>
      </c>
      <c r="H4" s="2" t="s">
        <v>8</v>
      </c>
    </row>
    <row r="5" spans="1:8">
      <c r="A5" s="2">
        <v>122491</v>
      </c>
      <c r="B5">
        <v>121808</v>
      </c>
      <c r="C5" s="2" t="s">
        <v>9</v>
      </c>
      <c r="D5" s="3">
        <v>40532</v>
      </c>
      <c r="E5" s="3">
        <v>40532</v>
      </c>
      <c r="F5">
        <v>2114038396696</v>
      </c>
      <c r="G5">
        <v>1449832615</v>
      </c>
      <c r="H5" s="2" t="s">
        <v>10</v>
      </c>
    </row>
    <row r="6" spans="1:8">
      <c r="A6" s="2">
        <v>3792393</v>
      </c>
      <c r="B6">
        <v>122491</v>
      </c>
      <c r="C6" s="2" t="s">
        <v>13</v>
      </c>
      <c r="D6" s="3">
        <v>40532</v>
      </c>
      <c r="E6" s="3">
        <v>40532</v>
      </c>
      <c r="F6">
        <v>2114038396511</v>
      </c>
      <c r="G6">
        <v>1449832565</v>
      </c>
      <c r="H6" s="2" t="s">
        <v>14</v>
      </c>
    </row>
    <row r="7" spans="1:8">
      <c r="A7" s="2">
        <v>3706097</v>
      </c>
      <c r="B7">
        <v>3788889</v>
      </c>
      <c r="C7" s="2" t="s">
        <v>21</v>
      </c>
      <c r="D7" s="3">
        <v>39161</v>
      </c>
      <c r="E7" s="3">
        <v>39161</v>
      </c>
      <c r="F7">
        <v>2113033003226</v>
      </c>
      <c r="G7">
        <v>1440341102</v>
      </c>
      <c r="H7" s="2" t="s">
        <v>16</v>
      </c>
    </row>
    <row r="8" spans="1:8">
      <c r="A8" s="2">
        <v>3705942</v>
      </c>
      <c r="B8">
        <v>3706097</v>
      </c>
      <c r="C8" s="2" t="s">
        <v>17</v>
      </c>
      <c r="D8" s="3">
        <v>39440</v>
      </c>
      <c r="E8" s="3">
        <v>39440</v>
      </c>
      <c r="F8">
        <v>2113030518419</v>
      </c>
      <c r="G8">
        <v>1243919457</v>
      </c>
      <c r="H8" s="2" t="s">
        <v>18</v>
      </c>
    </row>
    <row r="9" spans="1:8">
      <c r="A9" s="2">
        <v>3791620</v>
      </c>
      <c r="B9">
        <v>3705942</v>
      </c>
      <c r="C9" s="2" t="s">
        <v>19</v>
      </c>
      <c r="D9" s="3">
        <v>39440</v>
      </c>
      <c r="E9" s="3">
        <v>39440</v>
      </c>
      <c r="F9">
        <v>2113030518358</v>
      </c>
      <c r="G9">
        <v>1246474294</v>
      </c>
      <c r="H9" s="2" t="s">
        <v>20</v>
      </c>
    </row>
    <row r="10" spans="1:8">
      <c r="A10" s="2">
        <v>3788889</v>
      </c>
      <c r="B10" s="2"/>
    </row>
    <row r="11" spans="1:8">
      <c r="A11" s="2"/>
      <c r="B11" s="2"/>
    </row>
    <row r="13" spans="1:8">
      <c r="F13">
        <v>2113036847438</v>
      </c>
      <c r="G13">
        <v>1444066533</v>
      </c>
    </row>
    <row r="14" spans="1:8">
      <c r="F14">
        <v>2113033784880</v>
      </c>
      <c r="G14">
        <v>1248303139</v>
      </c>
    </row>
    <row r="15" spans="1:8">
      <c r="F15">
        <v>435345345</v>
      </c>
      <c r="G15">
        <v>43535435</v>
      </c>
    </row>
    <row r="16" spans="1:8">
      <c r="F16">
        <v>2114038396696</v>
      </c>
      <c r="G16">
        <v>1449832615</v>
      </c>
    </row>
    <row r="17" spans="6:7">
      <c r="F17">
        <v>2114038396511</v>
      </c>
      <c r="G17">
        <v>1449832565</v>
      </c>
    </row>
    <row r="18" spans="6:7">
      <c r="F18">
        <v>2113033003226</v>
      </c>
      <c r="G18">
        <v>1440341102</v>
      </c>
    </row>
    <row r="19" spans="6:7">
      <c r="F19">
        <v>2113030518419</v>
      </c>
      <c r="G19">
        <v>1243919457</v>
      </c>
    </row>
    <row r="20" spans="6:7">
      <c r="F20">
        <v>2113030518358</v>
      </c>
      <c r="G20">
        <v>1246474294</v>
      </c>
    </row>
  </sheetData>
  <conditionalFormatting sqref="A1:B1">
    <cfRule type="duplicateValues" dxfId="0" priority="1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B1:H10"/>
  <sheetViews>
    <sheetView tabSelected="1" workbookViewId="0">
      <selection activeCell="F2" sqref="F2:F10"/>
    </sheetView>
  </sheetViews>
  <sheetFormatPr defaultRowHeight="15"/>
  <cols>
    <col min="4" max="4" width="11" customWidth="1"/>
    <col min="5" max="5" width="10.140625" bestFit="1" customWidth="1"/>
    <col min="6" max="6" width="15.7109375" customWidth="1"/>
    <col min="7" max="7" width="16.5703125" customWidth="1"/>
    <col min="8" max="8" width="17.7109375" customWidth="1"/>
  </cols>
  <sheetData>
    <row r="1" spans="2:8"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</row>
    <row r="2" spans="2:8">
      <c r="B2" s="4">
        <v>3788589</v>
      </c>
      <c r="C2" s="4" t="str">
        <f>VLOOKUP(B2,Лист1!$B$2:$H$9,2,0)</f>
        <v>1052</v>
      </c>
      <c r="D2" s="5">
        <f>VLOOKUP(B2,Лист1!$B$2:$H$9,3,0)</f>
        <v>39213</v>
      </c>
      <c r="E2" s="5">
        <f>VLOOKUP(B2,Лист1!$B$2:$H$9,4,0)</f>
        <v>39213</v>
      </c>
      <c r="F2" s="6">
        <f>VLOOKUP(B2,Лист1!$B$2:$H$9,5,0)</f>
        <v>435345345</v>
      </c>
      <c r="G2" s="4">
        <f>VLOOKUP(B2,Лист1!$B$2:$H$9,6,0)</f>
        <v>43535435</v>
      </c>
      <c r="H2" s="4" t="str">
        <f>VLOOKUP(B2,Лист1!$B$2:$H$9,7,0)</f>
        <v>Стругокрасненский р-н, д.Ровное, Народная, 13, ОПС Ровное</v>
      </c>
    </row>
    <row r="3" spans="2:8">
      <c r="B3" s="4">
        <v>121808</v>
      </c>
      <c r="C3" s="4" t="str">
        <f>VLOOKUP(B3,Лист1!$B$2:$H$9,2,0)</f>
        <v>2112</v>
      </c>
      <c r="D3" s="5">
        <f>VLOOKUP(B3,Лист1!$B$2:$H$9,3,0)</f>
        <v>40532</v>
      </c>
      <c r="E3" s="5">
        <f>VLOOKUP(B3,Лист1!$B$2:$H$9,4,0)</f>
        <v>40532</v>
      </c>
      <c r="F3" s="6">
        <f>VLOOKUP(B3,Лист1!$B$2:$H$9,5,0)</f>
        <v>2114038396696</v>
      </c>
      <c r="G3" s="4">
        <f>VLOOKUP(B3,Лист1!$B$2:$H$9,6,0)</f>
        <v>1449832615</v>
      </c>
      <c r="H3" s="4" t="str">
        <f>VLOOKUP(B3,Лист1!$B$2:$H$9,7,0)</f>
        <v>Стругокрасненский р-н, д.Творожково, -, -, ОПС Творожково</v>
      </c>
    </row>
    <row r="4" spans="2:8">
      <c r="B4" s="4">
        <v>3788992</v>
      </c>
      <c r="C4" s="4" t="str">
        <f>VLOOKUP(B4,Лист1!$B$2:$H$9,2,0)</f>
        <v>1055</v>
      </c>
      <c r="D4" s="5">
        <f>VLOOKUP(B4,Лист1!$B$2:$H$9,3,0)</f>
        <v>39213</v>
      </c>
      <c r="E4" s="5">
        <f>VLOOKUP(B4,Лист1!$B$2:$H$9,4,0)</f>
        <v>39213</v>
      </c>
      <c r="F4" s="6">
        <f>VLOOKUP(B4,Лист1!$B$2:$H$9,5,0)</f>
        <v>2113033784880</v>
      </c>
      <c r="G4" s="4">
        <f>VLOOKUP(B4,Лист1!$B$2:$H$9,6,0)</f>
        <v>1248303139</v>
      </c>
      <c r="H4" s="4" t="str">
        <f>VLOOKUP(B4,Лист1!$B$2:$H$9,7,0)</f>
        <v>Стругокрасненский р-н, с.Новоселье, Евстафьева, 4, ОПС Новоселье</v>
      </c>
    </row>
    <row r="5" spans="2:8">
      <c r="B5" s="4">
        <v>122491</v>
      </c>
      <c r="C5" s="4" t="str">
        <f>VLOOKUP(B5,Лист1!$B$2:$H$9,2,0)</f>
        <v>2113</v>
      </c>
      <c r="D5" s="5">
        <f>VLOOKUP(B5,Лист1!$B$2:$H$9,3,0)</f>
        <v>40532</v>
      </c>
      <c r="E5" s="5">
        <f>VLOOKUP(B5,Лист1!$B$2:$H$9,4,0)</f>
        <v>40532</v>
      </c>
      <c r="F5" s="6">
        <f>VLOOKUP(B5,Лист1!$B$2:$H$9,5,0)</f>
        <v>2114038396511</v>
      </c>
      <c r="G5" s="4">
        <f>VLOOKUP(B5,Лист1!$B$2:$H$9,6,0)</f>
        <v>1449832565</v>
      </c>
      <c r="H5" s="4" t="str">
        <f>VLOOKUP(B5,Лист1!$B$2:$H$9,7,0)</f>
        <v>Стругокрасненский р-н, д.Палицы, Лихачёва, 14, ОПС Палицы</v>
      </c>
    </row>
    <row r="6" spans="2:8">
      <c r="B6" s="4">
        <v>3792393</v>
      </c>
      <c r="C6" s="4" t="str">
        <f>VLOOKUP(B6,Лист1!$B$2:$H$9,2,0)</f>
        <v>1139</v>
      </c>
      <c r="D6" s="5">
        <f>VLOOKUP(B6,Лист1!$B$2:$H$9,3,0)</f>
        <v>39337</v>
      </c>
      <c r="E6" s="5">
        <f>VLOOKUP(B6,Лист1!$B$2:$H$9,4,0)</f>
        <v>39337</v>
      </c>
      <c r="F6" s="6">
        <f>VLOOKUP(B6,Лист1!$B$2:$H$9,5,0)</f>
        <v>2113036847438</v>
      </c>
      <c r="G6" s="4">
        <f>VLOOKUP(B6,Лист1!$B$2:$H$9,6,0)</f>
        <v>1444066533</v>
      </c>
      <c r="H6" s="4" t="str">
        <f>VLOOKUP(B6,Лист1!$B$2:$H$9,7,0)</f>
        <v>г. Порхов, Ленина, 15, ОПС Порхов</v>
      </c>
    </row>
    <row r="7" spans="2:8">
      <c r="B7" s="4">
        <v>3706097</v>
      </c>
      <c r="C7" s="4" t="str">
        <f>VLOOKUP(B7,Лист1!$B$2:$H$9,2,0)</f>
        <v>1227</v>
      </c>
      <c r="D7" s="5">
        <f>VLOOKUP(B7,Лист1!$B$2:$H$9,3,0)</f>
        <v>39440</v>
      </c>
      <c r="E7" s="5">
        <f>VLOOKUP(B7,Лист1!$B$2:$H$9,4,0)</f>
        <v>39440</v>
      </c>
      <c r="F7" s="6">
        <f>VLOOKUP(B7,Лист1!$B$2:$H$9,5,0)</f>
        <v>2113030518419</v>
      </c>
      <c r="G7" s="4">
        <f>VLOOKUP(B7,Лист1!$B$2:$H$9,6,0)</f>
        <v>1243919457</v>
      </c>
      <c r="H7" s="4" t="str">
        <f>VLOOKUP(B7,Лист1!$B$2:$H$9,7,0)</f>
        <v>г. Порхов, Ленина, 15, Почтамт</v>
      </c>
    </row>
    <row r="8" spans="2:8">
      <c r="B8" s="4">
        <v>3705942</v>
      </c>
      <c r="C8" s="4" t="str">
        <f>VLOOKUP(B8,Лист1!$B$2:$H$9,2,0)</f>
        <v>1226</v>
      </c>
      <c r="D8" s="5">
        <f>VLOOKUP(B8,Лист1!$B$2:$H$9,3,0)</f>
        <v>39440</v>
      </c>
      <c r="E8" s="5">
        <f>VLOOKUP(B8,Лист1!$B$2:$H$9,4,0)</f>
        <v>39440</v>
      </c>
      <c r="F8" s="6">
        <f>VLOOKUP(B8,Лист1!$B$2:$H$9,5,0)</f>
        <v>2113030518358</v>
      </c>
      <c r="G8" s="4">
        <f>VLOOKUP(B8,Лист1!$B$2:$H$9,6,0)</f>
        <v>1246474294</v>
      </c>
      <c r="H8" s="4" t="str">
        <f>VLOOKUP(B8,Лист1!$B$2:$H$9,7,0)</f>
        <v>г. Порхов, площадь Ленина, 15, Почтамт</v>
      </c>
    </row>
    <row r="9" spans="2:8">
      <c r="B9" s="4">
        <v>3791620</v>
      </c>
      <c r="C9" s="4" t="e">
        <f>VLOOKUP(B9,Лист1!$B$2:$H$9,2,0)</f>
        <v>#N/A</v>
      </c>
      <c r="D9" s="5" t="e">
        <f>VLOOKUP(B9,Лист1!$B$2:$H$9,3,0)</f>
        <v>#N/A</v>
      </c>
      <c r="E9" s="5" t="e">
        <f>VLOOKUP(B9,Лист1!$B$2:$H$9,4,0)</f>
        <v>#N/A</v>
      </c>
      <c r="F9" s="6" t="e">
        <f>VLOOKUP(B9,Лист1!$B$2:$H$9,5,0)</f>
        <v>#N/A</v>
      </c>
      <c r="G9" s="4" t="e">
        <f>VLOOKUP(B9,Лист1!$B$2:$H$9,6,0)</f>
        <v>#N/A</v>
      </c>
      <c r="H9" s="4" t="e">
        <f>VLOOKUP(B9,Лист1!$B$2:$H$9,7,0)</f>
        <v>#N/A</v>
      </c>
    </row>
    <row r="10" spans="2:8">
      <c r="B10">
        <v>3788889</v>
      </c>
      <c r="C10" s="4" t="str">
        <f>VLOOKUP(B10,Лист1!$B$2:$H$9,2,0)</f>
        <v>1013</v>
      </c>
      <c r="D10" s="5">
        <f>VLOOKUP(B10,Лист1!$B$2:$H$9,3,0)</f>
        <v>39161</v>
      </c>
      <c r="E10" s="5">
        <f>VLOOKUP(B10,Лист1!$B$2:$H$9,4,0)</f>
        <v>39161</v>
      </c>
      <c r="F10" s="6">
        <f>VLOOKUP(B10,Лист1!$B$2:$H$9,5,0)</f>
        <v>2113033003226</v>
      </c>
      <c r="G10" s="4">
        <f>VLOOKUP(B10,Лист1!$B$2:$H$9,6,0)</f>
        <v>1440341102</v>
      </c>
      <c r="H10" s="4" t="str">
        <f>VLOOKUP(B10,Лист1!$B$2:$H$9,7,0)</f>
        <v>г. Порхов, Ленина, 15, ОПС Порхов</v>
      </c>
    </row>
  </sheetData>
  <conditionalFormatting sqref="A1">
    <cfRule type="duplicateValues" dxfId="4" priority="3"/>
  </conditionalFormatting>
  <conditionalFormatting sqref="B2:B10">
    <cfRule type="duplicateValues" dxfId="3" priority="2"/>
  </conditionalFormatting>
  <conditionalFormatting sqref="A1:B1">
    <cfRule type="duplicateValues" dxfId="2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2014-03-13T13:18:38Z</dcterms:modified>
</cp:coreProperties>
</file>