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330" windowWidth="20115" windowHeight="7455" activeTab="1"/>
  </bookViews>
  <sheets>
    <sheet name="Заметки" sheetId="10" r:id="rId1"/>
    <sheet name="Наряд-путевка" sheetId="1" r:id="rId2"/>
    <sheet name="Март" sheetId="6" r:id="rId3"/>
    <sheet name="Апрель" sheetId="5" r:id="rId4"/>
    <sheet name="Данные" sheetId="3" r:id="rId5"/>
  </sheets>
  <definedNames>
    <definedName name="_xlnm._FilterDatabase" localSheetId="0" hidden="1">Заметки!$A$2:$A$22</definedName>
  </definedNames>
  <calcPr calcId="144525"/>
</workbook>
</file>

<file path=xl/calcChain.xml><?xml version="1.0" encoding="utf-8"?>
<calcChain xmlns="http://schemas.openxmlformats.org/spreadsheetml/2006/main">
  <c r="S8" i="1" l="1"/>
  <c r="A21" i="3" l="1"/>
  <c r="A22" i="3"/>
  <c r="A23" i="3"/>
  <c r="A24" i="3"/>
  <c r="A25" i="3"/>
  <c r="A26" i="3"/>
  <c r="A27" i="3"/>
  <c r="A28" i="3"/>
  <c r="A29" i="3"/>
  <c r="A30" i="3"/>
  <c r="A31" i="3"/>
  <c r="A11" i="3"/>
  <c r="A12" i="3"/>
  <c r="A13" i="3"/>
  <c r="A14" i="3"/>
  <c r="A15" i="3"/>
  <c r="A16" i="3"/>
  <c r="A17" i="3"/>
  <c r="A18" i="3"/>
  <c r="A19" i="3"/>
  <c r="A20" i="3"/>
  <c r="A5" i="3"/>
  <c r="A6" i="3"/>
  <c r="A7" i="3"/>
  <c r="A8" i="3"/>
  <c r="A9" i="3"/>
  <c r="A10" i="3"/>
  <c r="A4" i="3"/>
  <c r="C21" i="1" l="1"/>
  <c r="G21" i="1"/>
  <c r="C32" i="1"/>
  <c r="G32" i="1"/>
  <c r="C30" i="1"/>
  <c r="G30" i="1"/>
  <c r="C28" i="1"/>
  <c r="G28" i="1"/>
  <c r="C26" i="1"/>
  <c r="G26" i="1"/>
  <c r="C24" i="1"/>
  <c r="G24" i="1"/>
  <c r="C22" i="1"/>
  <c r="G22" i="1"/>
  <c r="C20" i="1"/>
  <c r="G20" i="1"/>
  <c r="C31" i="1"/>
  <c r="G31" i="1"/>
  <c r="C29" i="1"/>
  <c r="G29" i="1"/>
  <c r="C27" i="1"/>
  <c r="G27" i="1"/>
  <c r="C25" i="1"/>
  <c r="G25" i="1"/>
  <c r="C23" i="1"/>
  <c r="G23" i="1"/>
  <c r="C18" i="1"/>
  <c r="G18" i="1"/>
  <c r="C16" i="1"/>
  <c r="G16" i="1"/>
  <c r="C11" i="1"/>
  <c r="G11" i="1"/>
  <c r="C19" i="1"/>
  <c r="G19" i="1"/>
  <c r="C17" i="1"/>
  <c r="G17" i="1"/>
  <c r="C15" i="1"/>
  <c r="G15" i="1"/>
  <c r="C13" i="1"/>
  <c r="G13" i="1"/>
  <c r="C12" i="1"/>
  <c r="G12" i="1"/>
  <c r="C14" i="1"/>
  <c r="G14" i="1"/>
  <c r="C10" i="1"/>
  <c r="G10" i="1"/>
  <c r="C9" i="1"/>
  <c r="G9" i="1"/>
  <c r="C8" i="1"/>
  <c r="G8" i="1"/>
  <c r="C7" i="1"/>
  <c r="G7" i="1"/>
  <c r="C6" i="1"/>
  <c r="G6" i="1"/>
  <c r="AK16" i="6"/>
  <c r="A2" i="3" l="1"/>
  <c r="A3" i="3"/>
  <c r="G5" i="1" s="1"/>
  <c r="AQ3" i="6"/>
  <c r="AQ4" i="6"/>
  <c r="AQ5" i="6"/>
  <c r="AQ6" i="6"/>
  <c r="AQ7" i="6"/>
  <c r="AQ8" i="6"/>
  <c r="AQ9" i="6"/>
  <c r="AQ13" i="6"/>
  <c r="AQ11" i="6"/>
  <c r="AQ10" i="6"/>
  <c r="AQ12" i="6"/>
  <c r="AQ14" i="6"/>
  <c r="AQ15" i="6"/>
  <c r="AQ16" i="6"/>
  <c r="AQ17" i="6"/>
  <c r="AQ18" i="6"/>
  <c r="AQ19" i="6"/>
  <c r="AQ21" i="6"/>
  <c r="AQ22" i="6"/>
  <c r="AQ23" i="6"/>
  <c r="AQ20" i="6"/>
  <c r="AQ24" i="6"/>
  <c r="AQ25" i="6"/>
  <c r="AQ29" i="6"/>
  <c r="AQ26" i="6"/>
  <c r="AQ27" i="6"/>
  <c r="AQ28" i="6"/>
  <c r="AQ30" i="6"/>
  <c r="AQ31" i="6"/>
  <c r="AQ32" i="6"/>
  <c r="AQ36" i="6"/>
  <c r="AQ33" i="6"/>
  <c r="AQ34" i="6"/>
  <c r="AQ35" i="6"/>
  <c r="AQ43" i="6"/>
  <c r="AQ37" i="6"/>
  <c r="AQ38" i="6"/>
  <c r="AQ39" i="6"/>
  <c r="AQ40" i="6"/>
  <c r="AQ44" i="6"/>
  <c r="AQ41" i="6"/>
  <c r="AQ45" i="6"/>
  <c r="AQ42" i="6"/>
  <c r="AQ98" i="6"/>
  <c r="AQ103" i="6"/>
  <c r="AQ99" i="6"/>
  <c r="AQ100" i="6"/>
  <c r="AQ101" i="6"/>
  <c r="AQ102" i="6"/>
  <c r="AQ46" i="6"/>
  <c r="AQ50" i="6"/>
  <c r="AQ51" i="6"/>
  <c r="AQ47" i="6"/>
  <c r="AQ48" i="6"/>
  <c r="AQ49" i="6"/>
  <c r="AQ53" i="6"/>
  <c r="AQ54" i="6"/>
  <c r="AQ55" i="6"/>
  <c r="AQ52" i="6"/>
  <c r="AQ56" i="6"/>
  <c r="AQ58" i="6"/>
  <c r="AQ59" i="6"/>
  <c r="AQ60" i="6"/>
  <c r="AQ61" i="6"/>
  <c r="AQ62" i="6"/>
  <c r="AQ57" i="6"/>
  <c r="AQ65" i="6"/>
  <c r="AQ63" i="6"/>
  <c r="AQ64" i="6"/>
  <c r="AQ66" i="6"/>
  <c r="AQ67" i="6"/>
  <c r="AQ71" i="6"/>
  <c r="AQ72" i="6"/>
  <c r="AQ68" i="6"/>
  <c r="AQ69" i="6"/>
  <c r="AQ70" i="6"/>
  <c r="AQ76" i="6"/>
  <c r="AQ77" i="6"/>
  <c r="AQ78" i="6"/>
  <c r="AQ75" i="6"/>
  <c r="AQ73" i="6"/>
  <c r="AQ74" i="6"/>
  <c r="AQ82" i="6"/>
  <c r="AQ80" i="6"/>
  <c r="AQ83" i="6"/>
  <c r="AQ79" i="6"/>
  <c r="AQ84" i="6"/>
  <c r="AQ81" i="6"/>
  <c r="AQ85" i="6"/>
  <c r="AQ89" i="6"/>
  <c r="AQ86" i="6"/>
  <c r="AQ87" i="6"/>
  <c r="AQ90" i="6"/>
  <c r="AQ91" i="6"/>
  <c r="AQ88" i="6"/>
  <c r="AQ95" i="6"/>
  <c r="AQ94" i="6"/>
  <c r="AQ93" i="6"/>
  <c r="AQ96" i="6"/>
  <c r="AQ92" i="6"/>
  <c r="AQ97" i="6"/>
  <c r="AP3" i="6"/>
  <c r="AP4" i="6"/>
  <c r="AP5" i="6"/>
  <c r="AP6" i="6"/>
  <c r="AP7" i="6"/>
  <c r="AP8" i="6"/>
  <c r="AP9" i="6"/>
  <c r="AP13" i="6"/>
  <c r="AP11" i="6"/>
  <c r="AP10" i="6"/>
  <c r="AP12" i="6"/>
  <c r="AP14" i="6"/>
  <c r="AP15" i="6"/>
  <c r="AP16" i="6"/>
  <c r="AP17" i="6"/>
  <c r="AP18" i="6"/>
  <c r="AP19" i="6"/>
  <c r="AP21" i="6"/>
  <c r="AP22" i="6"/>
  <c r="AP23" i="6"/>
  <c r="AP20" i="6"/>
  <c r="AP24" i="6"/>
  <c r="AP25" i="6"/>
  <c r="AP29" i="6"/>
  <c r="AP26" i="6"/>
  <c r="AP27" i="6"/>
  <c r="AP28" i="6"/>
  <c r="AP30" i="6"/>
  <c r="AP31" i="6"/>
  <c r="AP32" i="6"/>
  <c r="AP36" i="6"/>
  <c r="AP33" i="6"/>
  <c r="AP34" i="6"/>
  <c r="AP35" i="6"/>
  <c r="AP43" i="6"/>
  <c r="AP37" i="6"/>
  <c r="AP38" i="6"/>
  <c r="AP39" i="6"/>
  <c r="AP40" i="6"/>
  <c r="AP44" i="6"/>
  <c r="AP41" i="6"/>
  <c r="AP45" i="6"/>
  <c r="AP42" i="6"/>
  <c r="AP98" i="6"/>
  <c r="AP103" i="6"/>
  <c r="AP99" i="6"/>
  <c r="AP100" i="6"/>
  <c r="AP101" i="6"/>
  <c r="AP102" i="6"/>
  <c r="AP46" i="6"/>
  <c r="AP50" i="6"/>
  <c r="AP51" i="6"/>
  <c r="AP47" i="6"/>
  <c r="AP48" i="6"/>
  <c r="AP49" i="6"/>
  <c r="AP53" i="6"/>
  <c r="AP54" i="6"/>
  <c r="AP55" i="6"/>
  <c r="AP52" i="6"/>
  <c r="AP56" i="6"/>
  <c r="AP58" i="6"/>
  <c r="AP59" i="6"/>
  <c r="AP60" i="6"/>
  <c r="AP61" i="6"/>
  <c r="AP62" i="6"/>
  <c r="AP57" i="6"/>
  <c r="AP65" i="6"/>
  <c r="AP63" i="6"/>
  <c r="AP64" i="6"/>
  <c r="AP66" i="6"/>
  <c r="AP67" i="6"/>
  <c r="AP71" i="6"/>
  <c r="AP72" i="6"/>
  <c r="AP68" i="6"/>
  <c r="AP69" i="6"/>
  <c r="AP70" i="6"/>
  <c r="AP76" i="6"/>
  <c r="AP77" i="6"/>
  <c r="AP78" i="6"/>
  <c r="AP75" i="6"/>
  <c r="AP73" i="6"/>
  <c r="AP74" i="6"/>
  <c r="AP82" i="6"/>
  <c r="AP80" i="6"/>
  <c r="AP83" i="6"/>
  <c r="AP79" i="6"/>
  <c r="AP84" i="6"/>
  <c r="AP81" i="6"/>
  <c r="AP85" i="6"/>
  <c r="AP89" i="6"/>
  <c r="AP86" i="6"/>
  <c r="AP87" i="6"/>
  <c r="AP90" i="6"/>
  <c r="AP91" i="6"/>
  <c r="AP88" i="6"/>
  <c r="AP95" i="6"/>
  <c r="AP94" i="6"/>
  <c r="AP93" i="6"/>
  <c r="AP96" i="6"/>
  <c r="AP92" i="6"/>
  <c r="AP97" i="6"/>
  <c r="AN3" i="6"/>
  <c r="AN4" i="6"/>
  <c r="AN5" i="6"/>
  <c r="AN6" i="6"/>
  <c r="AN7" i="6"/>
  <c r="AN8" i="6"/>
  <c r="AN9" i="6"/>
  <c r="AN13" i="6"/>
  <c r="AN11" i="6"/>
  <c r="AN10" i="6"/>
  <c r="AN12" i="6"/>
  <c r="AN14" i="6"/>
  <c r="AN15" i="6"/>
  <c r="AN16" i="6"/>
  <c r="AN17" i="6"/>
  <c r="AN18" i="6"/>
  <c r="AN19" i="6"/>
  <c r="AN21" i="6"/>
  <c r="AN22" i="6"/>
  <c r="AN23" i="6"/>
  <c r="AN20" i="6"/>
  <c r="AN24" i="6"/>
  <c r="AN25" i="6"/>
  <c r="AN29" i="6"/>
  <c r="AN26" i="6"/>
  <c r="AN27" i="6"/>
  <c r="AN28" i="6"/>
  <c r="AN30" i="6"/>
  <c r="AN31" i="6"/>
  <c r="AN32" i="6"/>
  <c r="AN36" i="6"/>
  <c r="AN33" i="6"/>
  <c r="AN34" i="6"/>
  <c r="AN35" i="6"/>
  <c r="AN43" i="6"/>
  <c r="AN37" i="6"/>
  <c r="AN38" i="6"/>
  <c r="AN39" i="6"/>
  <c r="AN40" i="6"/>
  <c r="AN44" i="6"/>
  <c r="AN41" i="6"/>
  <c r="AN45" i="6"/>
  <c r="AN42" i="6"/>
  <c r="AN98" i="6"/>
  <c r="AN103" i="6"/>
  <c r="AN99" i="6"/>
  <c r="AN100" i="6"/>
  <c r="AN101" i="6"/>
  <c r="AN102" i="6"/>
  <c r="AN46" i="6"/>
  <c r="AN50" i="6"/>
  <c r="AN51" i="6"/>
  <c r="AN47" i="6"/>
  <c r="AN48" i="6"/>
  <c r="AN49" i="6"/>
  <c r="AN53" i="6"/>
  <c r="AN54" i="6"/>
  <c r="AN55" i="6"/>
  <c r="AN52" i="6"/>
  <c r="AN56" i="6"/>
  <c r="AN58" i="6"/>
  <c r="AN59" i="6"/>
  <c r="AN60" i="6"/>
  <c r="AN61" i="6"/>
  <c r="AN62" i="6"/>
  <c r="AN57" i="6"/>
  <c r="AN65" i="6"/>
  <c r="AN63" i="6"/>
  <c r="AN64" i="6"/>
  <c r="AN66" i="6"/>
  <c r="AN67" i="6"/>
  <c r="AN71" i="6"/>
  <c r="AN72" i="6"/>
  <c r="AN68" i="6"/>
  <c r="AN69" i="6"/>
  <c r="AN70" i="6"/>
  <c r="AN76" i="6"/>
  <c r="AN77" i="6"/>
  <c r="AN78" i="6"/>
  <c r="AN75" i="6"/>
  <c r="AN73" i="6"/>
  <c r="AN74" i="6"/>
  <c r="AN82" i="6"/>
  <c r="AN80" i="6"/>
  <c r="AN83" i="6"/>
  <c r="AN79" i="6"/>
  <c r="AN84" i="6"/>
  <c r="AN81" i="6"/>
  <c r="AN85" i="6"/>
  <c r="AN89" i="6"/>
  <c r="AN86" i="6"/>
  <c r="AN87" i="6"/>
  <c r="AN90" i="6"/>
  <c r="AN91" i="6"/>
  <c r="AN88" i="6"/>
  <c r="AN95" i="6"/>
  <c r="AN94" i="6"/>
  <c r="AN93" i="6"/>
  <c r="AN96" i="6"/>
  <c r="AN92" i="6"/>
  <c r="AN97" i="6"/>
  <c r="AM3" i="6"/>
  <c r="AM4" i="6"/>
  <c r="AM5" i="6"/>
  <c r="AM6" i="6"/>
  <c r="AM7" i="6"/>
  <c r="AM8" i="6"/>
  <c r="AM9" i="6"/>
  <c r="AM13" i="6"/>
  <c r="AM11" i="6"/>
  <c r="AM10" i="6"/>
  <c r="AM12" i="6"/>
  <c r="AM14" i="6"/>
  <c r="AM15" i="6"/>
  <c r="AM16" i="6"/>
  <c r="AM17" i="6"/>
  <c r="AM18" i="6"/>
  <c r="AM19" i="6"/>
  <c r="AM21" i="6"/>
  <c r="AM22" i="6"/>
  <c r="AM23" i="6"/>
  <c r="AM20" i="6"/>
  <c r="AM24" i="6"/>
  <c r="AM25" i="6"/>
  <c r="AM29" i="6"/>
  <c r="AM26" i="6"/>
  <c r="AM27" i="6"/>
  <c r="AM28" i="6"/>
  <c r="AM30" i="6"/>
  <c r="AM31" i="6"/>
  <c r="AM32" i="6"/>
  <c r="AM36" i="6"/>
  <c r="AM33" i="6"/>
  <c r="AM34" i="6"/>
  <c r="AM35" i="6"/>
  <c r="AM43" i="6"/>
  <c r="AM37" i="6"/>
  <c r="AM38" i="6"/>
  <c r="AM39" i="6"/>
  <c r="AM40" i="6"/>
  <c r="AM44" i="6"/>
  <c r="AM41" i="6"/>
  <c r="AM45" i="6"/>
  <c r="AM42" i="6"/>
  <c r="AM98" i="6"/>
  <c r="AM103" i="6"/>
  <c r="AM99" i="6"/>
  <c r="AM100" i="6"/>
  <c r="AM101" i="6"/>
  <c r="AM102" i="6"/>
  <c r="AM46" i="6"/>
  <c r="AM50" i="6"/>
  <c r="AM51" i="6"/>
  <c r="AM47" i="6"/>
  <c r="AM48" i="6"/>
  <c r="AM49" i="6"/>
  <c r="AM53" i="6"/>
  <c r="AM54" i="6"/>
  <c r="AM55" i="6"/>
  <c r="AM52" i="6"/>
  <c r="AM56" i="6"/>
  <c r="AM58" i="6"/>
  <c r="AM59" i="6"/>
  <c r="AM60" i="6"/>
  <c r="AM61" i="6"/>
  <c r="AM62" i="6"/>
  <c r="AM57" i="6"/>
  <c r="AM65" i="6"/>
  <c r="AM63" i="6"/>
  <c r="AM64" i="6"/>
  <c r="AM66" i="6"/>
  <c r="AM67" i="6"/>
  <c r="AM71" i="6"/>
  <c r="AM72" i="6"/>
  <c r="AM68" i="6"/>
  <c r="AM69" i="6"/>
  <c r="AM70" i="6"/>
  <c r="AM76" i="6"/>
  <c r="AM77" i="6"/>
  <c r="AM78" i="6"/>
  <c r="AM75" i="6"/>
  <c r="AM73" i="6"/>
  <c r="AM74" i="6"/>
  <c r="AM82" i="6"/>
  <c r="AM80" i="6"/>
  <c r="AM83" i="6"/>
  <c r="AM79" i="6"/>
  <c r="AM84" i="6"/>
  <c r="AM81" i="6"/>
  <c r="AM85" i="6"/>
  <c r="AM89" i="6"/>
  <c r="AM86" i="6"/>
  <c r="AM87" i="6"/>
  <c r="AM90" i="6"/>
  <c r="AM91" i="6"/>
  <c r="AM88" i="6"/>
  <c r="AM95" i="6"/>
  <c r="AM94" i="6"/>
  <c r="AM93" i="6"/>
  <c r="AM96" i="6"/>
  <c r="AM92" i="6"/>
  <c r="AM97" i="6"/>
  <c r="AL3" i="6"/>
  <c r="AL4" i="6"/>
  <c r="AL5" i="6"/>
  <c r="AL6" i="6"/>
  <c r="AL7" i="6"/>
  <c r="AL8" i="6"/>
  <c r="AL9" i="6"/>
  <c r="AL13" i="6"/>
  <c r="AL11" i="6"/>
  <c r="AL10" i="6"/>
  <c r="AL12" i="6"/>
  <c r="AL14" i="6"/>
  <c r="AL15" i="6"/>
  <c r="AL16" i="6"/>
  <c r="AL17" i="6"/>
  <c r="AL18" i="6"/>
  <c r="AL19" i="6"/>
  <c r="AL21" i="6"/>
  <c r="AL22" i="6"/>
  <c r="AL23" i="6"/>
  <c r="AL20" i="6"/>
  <c r="AL24" i="6"/>
  <c r="AL25" i="6"/>
  <c r="AL29" i="6"/>
  <c r="AL26" i="6"/>
  <c r="AL27" i="6"/>
  <c r="AL28" i="6"/>
  <c r="AL30" i="6"/>
  <c r="AL31" i="6"/>
  <c r="AL32" i="6"/>
  <c r="AL36" i="6"/>
  <c r="AL33" i="6"/>
  <c r="AL34" i="6"/>
  <c r="AL35" i="6"/>
  <c r="AL43" i="6"/>
  <c r="AL37" i="6"/>
  <c r="AL38" i="6"/>
  <c r="AL39" i="6"/>
  <c r="AL40" i="6"/>
  <c r="AL44" i="6"/>
  <c r="AL41" i="6"/>
  <c r="AL45" i="6"/>
  <c r="AL42" i="6"/>
  <c r="AL98" i="6"/>
  <c r="AL103" i="6"/>
  <c r="AL99" i="6"/>
  <c r="AL100" i="6"/>
  <c r="AL101" i="6"/>
  <c r="AL102" i="6"/>
  <c r="AL46" i="6"/>
  <c r="AL50" i="6"/>
  <c r="AL51" i="6"/>
  <c r="AL47" i="6"/>
  <c r="AL48" i="6"/>
  <c r="AL49" i="6"/>
  <c r="AL53" i="6"/>
  <c r="AL54" i="6"/>
  <c r="AL55" i="6"/>
  <c r="AL52" i="6"/>
  <c r="AL56" i="6"/>
  <c r="AL58" i="6"/>
  <c r="AL59" i="6"/>
  <c r="AL60" i="6"/>
  <c r="AL61" i="6"/>
  <c r="AL62" i="6"/>
  <c r="AL57" i="6"/>
  <c r="AL65" i="6"/>
  <c r="AL63" i="6"/>
  <c r="AL64" i="6"/>
  <c r="AL66" i="6"/>
  <c r="AL67" i="6"/>
  <c r="AL71" i="6"/>
  <c r="AL72" i="6"/>
  <c r="AL68" i="6"/>
  <c r="AL69" i="6"/>
  <c r="AL70" i="6"/>
  <c r="AL76" i="6"/>
  <c r="AL77" i="6"/>
  <c r="AL78" i="6"/>
  <c r="AL75" i="6"/>
  <c r="AL73" i="6"/>
  <c r="AL74" i="6"/>
  <c r="AL82" i="6"/>
  <c r="AL80" i="6"/>
  <c r="AL83" i="6"/>
  <c r="AL79" i="6"/>
  <c r="AL84" i="6"/>
  <c r="AL81" i="6"/>
  <c r="AL85" i="6"/>
  <c r="AL89" i="6"/>
  <c r="AL86" i="6"/>
  <c r="AL87" i="6"/>
  <c r="AL90" i="6"/>
  <c r="AL91" i="6"/>
  <c r="AL88" i="6"/>
  <c r="AL95" i="6"/>
  <c r="AL94" i="6"/>
  <c r="AL93" i="6"/>
  <c r="AL96" i="6"/>
  <c r="AL92" i="6"/>
  <c r="AL97" i="6"/>
  <c r="AK3" i="6"/>
  <c r="AK4" i="6"/>
  <c r="AK5" i="6"/>
  <c r="AK6" i="6"/>
  <c r="AK7" i="6"/>
  <c r="AK8" i="6"/>
  <c r="AK9" i="6"/>
  <c r="AK13" i="6"/>
  <c r="AK11" i="6"/>
  <c r="AK10" i="6"/>
  <c r="AK12" i="6"/>
  <c r="AK14" i="6"/>
  <c r="AK15" i="6"/>
  <c r="AK17" i="6"/>
  <c r="AK18" i="6"/>
  <c r="AK19" i="6"/>
  <c r="AK21" i="6"/>
  <c r="AK22" i="6"/>
  <c r="AK23" i="6"/>
  <c r="AK20" i="6"/>
  <c r="AK24" i="6"/>
  <c r="AK25" i="6"/>
  <c r="AK29" i="6"/>
  <c r="AK26" i="6"/>
  <c r="AK27" i="6"/>
  <c r="AK28" i="6"/>
  <c r="AK30" i="6"/>
  <c r="AK31" i="6"/>
  <c r="AK32" i="6"/>
  <c r="AK36" i="6"/>
  <c r="AK33" i="6"/>
  <c r="AK34" i="6"/>
  <c r="AK35" i="6"/>
  <c r="AK43" i="6"/>
  <c r="AK37" i="6"/>
  <c r="AK38" i="6"/>
  <c r="AK39" i="6"/>
  <c r="AK40" i="6"/>
  <c r="AK44" i="6"/>
  <c r="AK41" i="6"/>
  <c r="AK45" i="6"/>
  <c r="AK42" i="6"/>
  <c r="AK98" i="6"/>
  <c r="AK103" i="6"/>
  <c r="AK99" i="6"/>
  <c r="AK100" i="6"/>
  <c r="AK101" i="6"/>
  <c r="AK102" i="6"/>
  <c r="AK46" i="6"/>
  <c r="AK50" i="6"/>
  <c r="AK51" i="6"/>
  <c r="AK47" i="6"/>
  <c r="AK48" i="6"/>
  <c r="AK49" i="6"/>
  <c r="AK53" i="6"/>
  <c r="AK54" i="6"/>
  <c r="AK55" i="6"/>
  <c r="AK52" i="6"/>
  <c r="AK56" i="6"/>
  <c r="AK58" i="6"/>
  <c r="AK59" i="6"/>
  <c r="AK60" i="6"/>
  <c r="AK61" i="6"/>
  <c r="AK62" i="6"/>
  <c r="AK57" i="6"/>
  <c r="AK65" i="6"/>
  <c r="AK63" i="6"/>
  <c r="AK64" i="6"/>
  <c r="AK66" i="6"/>
  <c r="AK67" i="6"/>
  <c r="AK71" i="6"/>
  <c r="AK72" i="6"/>
  <c r="AK68" i="6"/>
  <c r="AK69" i="6"/>
  <c r="AK70" i="6"/>
  <c r="AK76" i="6"/>
  <c r="AK77" i="6"/>
  <c r="AK78" i="6"/>
  <c r="AK75" i="6"/>
  <c r="AK73" i="6"/>
  <c r="AK74" i="6"/>
  <c r="AK82" i="6"/>
  <c r="AK80" i="6"/>
  <c r="AK83" i="6"/>
  <c r="AK79" i="6"/>
  <c r="AK84" i="6"/>
  <c r="AK81" i="6"/>
  <c r="AK85" i="6"/>
  <c r="AK89" i="6"/>
  <c r="AK86" i="6"/>
  <c r="AK87" i="6"/>
  <c r="AK90" i="6"/>
  <c r="AK91" i="6"/>
  <c r="AK88" i="6"/>
  <c r="AK95" i="6"/>
  <c r="AK94" i="6"/>
  <c r="AK93" i="6"/>
  <c r="AK96" i="6"/>
  <c r="AK92" i="6"/>
  <c r="AK97" i="6"/>
  <c r="AO97" i="6"/>
  <c r="AO92" i="6"/>
  <c r="AO96" i="6"/>
  <c r="AO93" i="6"/>
  <c r="AO94" i="6"/>
  <c r="AO95" i="6"/>
  <c r="AO88" i="6"/>
  <c r="AO91" i="6"/>
  <c r="AO90" i="6"/>
  <c r="AO87" i="6"/>
  <c r="AO86" i="6"/>
  <c r="AO89" i="6"/>
  <c r="AO85" i="6"/>
  <c r="AO81" i="6"/>
  <c r="AO84" i="6"/>
  <c r="AO79" i="6"/>
  <c r="AO83" i="6"/>
  <c r="AO80" i="6"/>
  <c r="AO82" i="6"/>
  <c r="AO74" i="6"/>
  <c r="AO73" i="6"/>
  <c r="AO75" i="6"/>
  <c r="AO78" i="6"/>
  <c r="AO77" i="6"/>
  <c r="AO76" i="6"/>
  <c r="AO70" i="6"/>
  <c r="AO69" i="6"/>
  <c r="AO68" i="6"/>
  <c r="AO72" i="6"/>
  <c r="AO71" i="6"/>
  <c r="AO67" i="6"/>
  <c r="AO66" i="6"/>
  <c r="AO64" i="6"/>
  <c r="AO63" i="6"/>
  <c r="AO65" i="6"/>
  <c r="AO57" i="6"/>
  <c r="AO62" i="6"/>
  <c r="AO61" i="6"/>
  <c r="AO60" i="6"/>
  <c r="AO59" i="6"/>
  <c r="AO58" i="6"/>
  <c r="AO56" i="6"/>
  <c r="AO52" i="6"/>
  <c r="AO55" i="6"/>
  <c r="AO54" i="6"/>
  <c r="AO53" i="6"/>
  <c r="AO49" i="6"/>
  <c r="AO48" i="6"/>
  <c r="AO47" i="6"/>
  <c r="AO51" i="6"/>
  <c r="AO50" i="6"/>
  <c r="AO46" i="6"/>
  <c r="AO102" i="6"/>
  <c r="AO101" i="6"/>
  <c r="AO100" i="6"/>
  <c r="AO99" i="6"/>
  <c r="AO103" i="6"/>
  <c r="AO98" i="6"/>
  <c r="AO42" i="6"/>
  <c r="AO45" i="6"/>
  <c r="AO41" i="6"/>
  <c r="AO44" i="6"/>
  <c r="AO40" i="6"/>
  <c r="AO39" i="6"/>
  <c r="AO38" i="6"/>
  <c r="AO37" i="6"/>
  <c r="AO43" i="6"/>
  <c r="AO35" i="6"/>
  <c r="AO34" i="6"/>
  <c r="AO33" i="6"/>
  <c r="AO36" i="6"/>
  <c r="AO32" i="6"/>
  <c r="AO31" i="6"/>
  <c r="AO30" i="6"/>
  <c r="AO28" i="6"/>
  <c r="AO27" i="6"/>
  <c r="AO26" i="6"/>
  <c r="AO29" i="6"/>
  <c r="AO25" i="6"/>
  <c r="AO24" i="6"/>
  <c r="AO20" i="6"/>
  <c r="AO23" i="6"/>
  <c r="AO22" i="6"/>
  <c r="AO21" i="6"/>
  <c r="AO19" i="6"/>
  <c r="AO18" i="6"/>
  <c r="AO17" i="6"/>
  <c r="AO16" i="6"/>
  <c r="AO15" i="6"/>
  <c r="AO14" i="6"/>
  <c r="AO12" i="6"/>
  <c r="AO10" i="6"/>
  <c r="AO11" i="6"/>
  <c r="AO13" i="6"/>
  <c r="AO9" i="6"/>
  <c r="AO8" i="6"/>
  <c r="AO7" i="6"/>
  <c r="AO6" i="6"/>
  <c r="AO5" i="6"/>
  <c r="AO4" i="6"/>
  <c r="AO3" i="6"/>
  <c r="AN3" i="5"/>
  <c r="AN4" i="5"/>
  <c r="AN5" i="5"/>
  <c r="AN6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43" i="5"/>
  <c r="AN44" i="5"/>
  <c r="AN45" i="5"/>
  <c r="AN46" i="5"/>
  <c r="AN47" i="5"/>
  <c r="AN48" i="5"/>
  <c r="AN49" i="5"/>
  <c r="AN50" i="5"/>
  <c r="AN51" i="5"/>
  <c r="AN52" i="5"/>
  <c r="AN53" i="5"/>
  <c r="AN54" i="5"/>
  <c r="AN55" i="5"/>
  <c r="AN56" i="5"/>
  <c r="AN57" i="5"/>
  <c r="AN58" i="5"/>
  <c r="AN59" i="5"/>
  <c r="AN60" i="5"/>
  <c r="AN61" i="5"/>
  <c r="AN62" i="5"/>
  <c r="AN63" i="5"/>
  <c r="AN64" i="5"/>
  <c r="AN65" i="5"/>
  <c r="AN66" i="5"/>
  <c r="AN67" i="5"/>
  <c r="AN68" i="5"/>
  <c r="AN69" i="5"/>
  <c r="AN70" i="5"/>
  <c r="AN71" i="5"/>
  <c r="AN72" i="5"/>
  <c r="AN73" i="5"/>
  <c r="AN74" i="5"/>
  <c r="AN75" i="5"/>
  <c r="AN76" i="5"/>
  <c r="AN77" i="5"/>
  <c r="AN78" i="5"/>
  <c r="AN79" i="5"/>
  <c r="AN80" i="5"/>
  <c r="AN81" i="5"/>
  <c r="AN82" i="5"/>
  <c r="AN83" i="5"/>
  <c r="AN84" i="5"/>
  <c r="AN85" i="5"/>
  <c r="AN86" i="5"/>
  <c r="AN87" i="5"/>
  <c r="AN88" i="5"/>
  <c r="AN89" i="5"/>
  <c r="AN90" i="5"/>
  <c r="AN91" i="5"/>
  <c r="AN92" i="5"/>
  <c r="AN93" i="5"/>
  <c r="AN94" i="5"/>
  <c r="AN95" i="5"/>
  <c r="AN96" i="5"/>
  <c r="AN97" i="5"/>
  <c r="AN98" i="5"/>
  <c r="AN99" i="5"/>
  <c r="AN100" i="5"/>
  <c r="AN101" i="5"/>
  <c r="AN102" i="5"/>
  <c r="AN103" i="5"/>
  <c r="AM3" i="5"/>
  <c r="AM4" i="5"/>
  <c r="AM5" i="5"/>
  <c r="AM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8" i="5"/>
  <c r="AM49" i="5"/>
  <c r="AM50" i="5"/>
  <c r="AM51" i="5"/>
  <c r="AM52" i="5"/>
  <c r="AM53" i="5"/>
  <c r="AM54" i="5"/>
  <c r="AM55" i="5"/>
  <c r="AM56" i="5"/>
  <c r="AM57" i="5"/>
  <c r="AM58" i="5"/>
  <c r="AM59" i="5"/>
  <c r="AM60" i="5"/>
  <c r="AM61" i="5"/>
  <c r="AM62" i="5"/>
  <c r="AM63" i="5"/>
  <c r="AM64" i="5"/>
  <c r="AM65" i="5"/>
  <c r="AM66" i="5"/>
  <c r="AM67" i="5"/>
  <c r="AM68" i="5"/>
  <c r="AM69" i="5"/>
  <c r="AM70" i="5"/>
  <c r="AM71" i="5"/>
  <c r="AM72" i="5"/>
  <c r="AM73" i="5"/>
  <c r="AM74" i="5"/>
  <c r="AM75" i="5"/>
  <c r="AM76" i="5"/>
  <c r="AM77" i="5"/>
  <c r="AM78" i="5"/>
  <c r="AM79" i="5"/>
  <c r="AM80" i="5"/>
  <c r="AM81" i="5"/>
  <c r="AM82" i="5"/>
  <c r="AM83" i="5"/>
  <c r="AM84" i="5"/>
  <c r="AM85" i="5"/>
  <c r="AM86" i="5"/>
  <c r="AM87" i="5"/>
  <c r="AM88" i="5"/>
  <c r="AM89" i="5"/>
  <c r="AM90" i="5"/>
  <c r="AM91" i="5"/>
  <c r="AM92" i="5"/>
  <c r="AM93" i="5"/>
  <c r="AM94" i="5"/>
  <c r="AM95" i="5"/>
  <c r="AM96" i="5"/>
  <c r="AM97" i="5"/>
  <c r="AM98" i="5"/>
  <c r="AM99" i="5"/>
  <c r="AM100" i="5"/>
  <c r="AM101" i="5"/>
  <c r="AM102" i="5"/>
  <c r="AM103" i="5"/>
  <c r="AL3" i="5"/>
  <c r="AL4" i="5"/>
  <c r="AL5" i="5"/>
  <c r="AL6" i="5"/>
  <c r="AL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L70" i="5"/>
  <c r="AL71" i="5"/>
  <c r="AL72" i="5"/>
  <c r="AL73" i="5"/>
  <c r="AL74" i="5"/>
  <c r="AL75" i="5"/>
  <c r="AL76" i="5"/>
  <c r="AL77" i="5"/>
  <c r="AL78" i="5"/>
  <c r="AL79" i="5"/>
  <c r="AL80" i="5"/>
  <c r="AL81" i="5"/>
  <c r="AL82" i="5"/>
  <c r="AL83" i="5"/>
  <c r="AL84" i="5"/>
  <c r="AL85" i="5"/>
  <c r="AL86" i="5"/>
  <c r="AL87" i="5"/>
  <c r="AL88" i="5"/>
  <c r="AL89" i="5"/>
  <c r="AL90" i="5"/>
  <c r="AL91" i="5"/>
  <c r="AL92" i="5"/>
  <c r="AL93" i="5"/>
  <c r="AL94" i="5"/>
  <c r="AL95" i="5"/>
  <c r="AL96" i="5"/>
  <c r="AL97" i="5"/>
  <c r="AL98" i="5"/>
  <c r="AL99" i="5"/>
  <c r="AL100" i="5"/>
  <c r="AL101" i="5"/>
  <c r="AL102" i="5"/>
  <c r="AL103" i="5"/>
  <c r="AP3" i="5"/>
  <c r="AP4" i="5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P43" i="5"/>
  <c r="AP44" i="5"/>
  <c r="AP45" i="5"/>
  <c r="AP46" i="5"/>
  <c r="AP47" i="5"/>
  <c r="AP48" i="5"/>
  <c r="AP49" i="5"/>
  <c r="AP50" i="5"/>
  <c r="AP51" i="5"/>
  <c r="AP52" i="5"/>
  <c r="AP53" i="5"/>
  <c r="AP54" i="5"/>
  <c r="AP55" i="5"/>
  <c r="AP56" i="5"/>
  <c r="AP57" i="5"/>
  <c r="AP58" i="5"/>
  <c r="AP59" i="5"/>
  <c r="AP60" i="5"/>
  <c r="AP61" i="5"/>
  <c r="AP62" i="5"/>
  <c r="AP63" i="5"/>
  <c r="AP64" i="5"/>
  <c r="AP65" i="5"/>
  <c r="AP66" i="5"/>
  <c r="AP67" i="5"/>
  <c r="AP68" i="5"/>
  <c r="AP69" i="5"/>
  <c r="AP70" i="5"/>
  <c r="AP71" i="5"/>
  <c r="AP72" i="5"/>
  <c r="AP73" i="5"/>
  <c r="AP74" i="5"/>
  <c r="AP75" i="5"/>
  <c r="AP76" i="5"/>
  <c r="AP77" i="5"/>
  <c r="AP78" i="5"/>
  <c r="AP79" i="5"/>
  <c r="AP80" i="5"/>
  <c r="AP81" i="5"/>
  <c r="AP82" i="5"/>
  <c r="AP83" i="5"/>
  <c r="AP84" i="5"/>
  <c r="AP85" i="5"/>
  <c r="AP86" i="5"/>
  <c r="AP87" i="5"/>
  <c r="AP88" i="5"/>
  <c r="AP89" i="5"/>
  <c r="AP90" i="5"/>
  <c r="AP91" i="5"/>
  <c r="AP92" i="5"/>
  <c r="AP93" i="5"/>
  <c r="AP94" i="5"/>
  <c r="AP95" i="5"/>
  <c r="AP96" i="5"/>
  <c r="AP97" i="5"/>
  <c r="AP98" i="5"/>
  <c r="AP99" i="5"/>
  <c r="AP100" i="5"/>
  <c r="AP101" i="5"/>
  <c r="AP102" i="5"/>
  <c r="AP103" i="5"/>
  <c r="AO3" i="5"/>
  <c r="AO4" i="5"/>
  <c r="AO5" i="5"/>
  <c r="AO6" i="5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AO90" i="5"/>
  <c r="AO91" i="5"/>
  <c r="AO92" i="5"/>
  <c r="AO93" i="5"/>
  <c r="AO94" i="5"/>
  <c r="AO95" i="5"/>
  <c r="AO96" i="5"/>
  <c r="AO97" i="5"/>
  <c r="AO98" i="5"/>
  <c r="AO99" i="5"/>
  <c r="AO100" i="5"/>
  <c r="AO101" i="5"/>
  <c r="AO102" i="5"/>
  <c r="AO103" i="5"/>
  <c r="AK3" i="5"/>
  <c r="AK4" i="5"/>
  <c r="AK5" i="5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K63" i="5"/>
  <c r="AK64" i="5"/>
  <c r="AK65" i="5"/>
  <c r="AK66" i="5"/>
  <c r="AK67" i="5"/>
  <c r="AK68" i="5"/>
  <c r="AK69" i="5"/>
  <c r="AK70" i="5"/>
  <c r="AK71" i="5"/>
  <c r="AK72" i="5"/>
  <c r="AK73" i="5"/>
  <c r="AK74" i="5"/>
  <c r="AK75" i="5"/>
  <c r="AK76" i="5"/>
  <c r="AK77" i="5"/>
  <c r="AK78" i="5"/>
  <c r="AK79" i="5"/>
  <c r="AK80" i="5"/>
  <c r="AK81" i="5"/>
  <c r="AK82" i="5"/>
  <c r="AK83" i="5"/>
  <c r="AK84" i="5"/>
  <c r="AK85" i="5"/>
  <c r="AK86" i="5"/>
  <c r="AK87" i="5"/>
  <c r="AK88" i="5"/>
  <c r="AK89" i="5"/>
  <c r="AK90" i="5"/>
  <c r="AK91" i="5"/>
  <c r="AK92" i="5"/>
  <c r="AK93" i="5"/>
  <c r="AK94" i="5"/>
  <c r="AK95" i="5"/>
  <c r="AK96" i="5"/>
  <c r="AK97" i="5"/>
  <c r="AK98" i="5"/>
  <c r="AK99" i="5"/>
  <c r="AK100" i="5"/>
  <c r="AK101" i="5"/>
  <c r="AK102" i="5"/>
  <c r="AK103" i="5"/>
  <c r="AJ3" i="5"/>
  <c r="AJ4" i="5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78" i="5"/>
  <c r="AJ79" i="5"/>
  <c r="AJ80" i="5"/>
  <c r="AJ81" i="5"/>
  <c r="AJ82" i="5"/>
  <c r="AJ83" i="5"/>
  <c r="AJ84" i="5"/>
  <c r="AJ85" i="5"/>
  <c r="AJ86" i="5"/>
  <c r="AJ87" i="5"/>
  <c r="AJ88" i="5"/>
  <c r="AJ89" i="5"/>
  <c r="AJ90" i="5"/>
  <c r="AJ91" i="5"/>
  <c r="AJ92" i="5"/>
  <c r="AJ93" i="5"/>
  <c r="AJ94" i="5"/>
  <c r="AJ95" i="5"/>
  <c r="AJ96" i="5"/>
  <c r="AJ97" i="5"/>
  <c r="AJ98" i="5"/>
  <c r="AJ99" i="5"/>
  <c r="AJ100" i="5"/>
  <c r="AJ101" i="5"/>
  <c r="AJ102" i="5"/>
  <c r="AJ103" i="5"/>
  <c r="C4" i="1" l="1"/>
  <c r="G4" i="1"/>
  <c r="H4" i="1"/>
  <c r="H5" i="1"/>
  <c r="C5" i="1"/>
  <c r="J4" i="1"/>
  <c r="J5" i="1"/>
  <c r="J27" i="1" l="1"/>
  <c r="H27" i="1"/>
  <c r="J25" i="1"/>
  <c r="H25" i="1"/>
  <c r="J23" i="1"/>
  <c r="H23" i="1"/>
  <c r="J21" i="1"/>
  <c r="H21" i="1"/>
  <c r="J19" i="1"/>
  <c r="H19" i="1"/>
  <c r="J17" i="1"/>
  <c r="H17" i="1"/>
  <c r="J15" i="1"/>
  <c r="H15" i="1"/>
  <c r="J13" i="1"/>
  <c r="H13" i="1"/>
  <c r="J11" i="1"/>
  <c r="H11" i="1"/>
  <c r="J9" i="1"/>
  <c r="H9" i="1"/>
  <c r="H7" i="1"/>
  <c r="J7" i="1"/>
  <c r="J31" i="1"/>
  <c r="H31" i="1"/>
  <c r="J26" i="1"/>
  <c r="H26" i="1"/>
  <c r="J24" i="1"/>
  <c r="H24" i="1"/>
  <c r="J22" i="1"/>
  <c r="H22" i="1"/>
  <c r="J20" i="1"/>
  <c r="H20" i="1"/>
  <c r="J18" i="1"/>
  <c r="H18" i="1"/>
  <c r="J16" i="1"/>
  <c r="H16" i="1"/>
  <c r="J14" i="1"/>
  <c r="H14" i="1"/>
  <c r="J12" i="1"/>
  <c r="H12" i="1"/>
  <c r="J10" i="1"/>
  <c r="H10" i="1"/>
  <c r="J8" i="1"/>
  <c r="H8" i="1"/>
  <c r="J6" i="1"/>
  <c r="H6" i="1"/>
  <c r="J32" i="1"/>
  <c r="H32" i="1"/>
  <c r="J30" i="1"/>
  <c r="H30" i="1"/>
  <c r="J29" i="1"/>
  <c r="H29" i="1"/>
  <c r="J28" i="1"/>
  <c r="H28" i="1"/>
</calcChain>
</file>

<file path=xl/sharedStrings.xml><?xml version="1.0" encoding="utf-8"?>
<sst xmlns="http://schemas.openxmlformats.org/spreadsheetml/2006/main" count="2467" uniqueCount="296">
  <si>
    <t>Гайдук А.А.</t>
  </si>
  <si>
    <t>Начальник</t>
  </si>
  <si>
    <t>Бабарыкин Д.Ю.</t>
  </si>
  <si>
    <t>Зам.нач.</t>
  </si>
  <si>
    <t>Сушкевич В.Г.</t>
  </si>
  <si>
    <t>Пом.нач.</t>
  </si>
  <si>
    <t>Ягодовский Е.А.</t>
  </si>
  <si>
    <t>Механик</t>
  </si>
  <si>
    <t>Лукашев А.Л.</t>
  </si>
  <si>
    <t>Фетисов А.П.</t>
  </si>
  <si>
    <t>гор.мас.</t>
  </si>
  <si>
    <t>Рыжов В.В.</t>
  </si>
  <si>
    <t>Тимошенко Е.Г.</t>
  </si>
  <si>
    <t>Гончаров В.В.</t>
  </si>
  <si>
    <t>Ременной С.П.</t>
  </si>
  <si>
    <t>Нестеренко М.Н.</t>
  </si>
  <si>
    <t>Скубарев Д.П.</t>
  </si>
  <si>
    <t>гор.мон</t>
  </si>
  <si>
    <t>Сушкевич С.Г.</t>
  </si>
  <si>
    <t>Плотников В.Ю.</t>
  </si>
  <si>
    <t>Гурченко А.Ю.</t>
  </si>
  <si>
    <t>Крамарь И.И.</t>
  </si>
  <si>
    <t>Агарков А.А.</t>
  </si>
  <si>
    <t>гор.раб</t>
  </si>
  <si>
    <t>Гаенко Р.И.</t>
  </si>
  <si>
    <t>Василенко В.В.</t>
  </si>
  <si>
    <t>Федюк В.А.</t>
  </si>
  <si>
    <t>Сорин А.Р.</t>
  </si>
  <si>
    <t>Василенко П.П.</t>
  </si>
  <si>
    <t>Федоринров Н.И.</t>
  </si>
  <si>
    <t>Карасюк В.Б.</t>
  </si>
  <si>
    <t>Зинченко С.С.</t>
  </si>
  <si>
    <t>Ижко А.О.</t>
  </si>
  <si>
    <t>Гарькавенко</t>
  </si>
  <si>
    <t>Чернов А.В</t>
  </si>
  <si>
    <t>Волосюк С.И.</t>
  </si>
  <si>
    <t>Жахалов В.В.</t>
  </si>
  <si>
    <t>Бобух Е.А.</t>
  </si>
  <si>
    <t>Феш И.П.</t>
  </si>
  <si>
    <t>Битламишев В.В.</t>
  </si>
  <si>
    <t>Асеев С.Н.</t>
  </si>
  <si>
    <t>эл.сл.</t>
  </si>
  <si>
    <t>Гончаренко А.И.</t>
  </si>
  <si>
    <t>Загниенко В.В.</t>
  </si>
  <si>
    <t>Калиберда В. Н.</t>
  </si>
  <si>
    <t>Лисовенко А.Г.</t>
  </si>
  <si>
    <t>Рублевский С.В.</t>
  </si>
  <si>
    <t>Самойлик С.Н.</t>
  </si>
  <si>
    <t>Самойлов А.П.</t>
  </si>
  <si>
    <t>Великанов А.А.</t>
  </si>
  <si>
    <t>Дерипалко А. Н.</t>
  </si>
  <si>
    <t>Драган В.В.</t>
  </si>
  <si>
    <t>Солощенко М.Н.</t>
  </si>
  <si>
    <t>Чекрышкин С.А.</t>
  </si>
  <si>
    <t>Чернов А.А.</t>
  </si>
  <si>
    <t>МПУ</t>
  </si>
  <si>
    <t>Матузков А.Г.</t>
  </si>
  <si>
    <t>Нестеренко В.Н.</t>
  </si>
  <si>
    <t>Павлюченко П.Е.</t>
  </si>
  <si>
    <t>Цариный А.Н.</t>
  </si>
  <si>
    <t>Цариный Н.П.</t>
  </si>
  <si>
    <t>Кулик А.Г.</t>
  </si>
  <si>
    <t>Полонский А.А.</t>
  </si>
  <si>
    <t>Самойлик Н.И.</t>
  </si>
  <si>
    <t>Чеверда Ю.Д.</t>
  </si>
  <si>
    <t>Зашибаев А.С.</t>
  </si>
  <si>
    <t>Лудзенек В.Ю.</t>
  </si>
  <si>
    <t>Рыжов В.В</t>
  </si>
  <si>
    <t>Стадник В.С.</t>
  </si>
  <si>
    <t>Ерёменко В.Ю.</t>
  </si>
  <si>
    <t>Карпюк И.И.</t>
  </si>
  <si>
    <t>Вараница И. В</t>
  </si>
  <si>
    <t>Кухтий Д.В.</t>
  </si>
  <si>
    <t>Овчиев М.С.</t>
  </si>
  <si>
    <t>Дзыговский М.П.</t>
  </si>
  <si>
    <t>Бруцкий В.В.</t>
  </si>
  <si>
    <t>Евсеев И.Н.</t>
  </si>
  <si>
    <t>Калашников Г.В.</t>
  </si>
  <si>
    <t>Коняхин С.А.</t>
  </si>
  <si>
    <t>Проценко А.Н.</t>
  </si>
  <si>
    <t>Бучек В. О.</t>
  </si>
  <si>
    <t>Гончаров С.Н.</t>
  </si>
  <si>
    <t>Плужник Н.Г.</t>
  </si>
  <si>
    <t>Слипченко В.В.</t>
  </si>
  <si>
    <t>Цикаленко А.Ю.</t>
  </si>
  <si>
    <t>Маслаган О.В.</t>
  </si>
  <si>
    <t>Пруденко В.В.</t>
  </si>
  <si>
    <t>Романов С.А.</t>
  </si>
  <si>
    <t>Тихонов С.А.</t>
  </si>
  <si>
    <t>Гаймаков В.В.</t>
  </si>
  <si>
    <t>Гринев В.В.</t>
  </si>
  <si>
    <t>Когут Н.А.</t>
  </si>
  <si>
    <t>Лунин С.Н.</t>
  </si>
  <si>
    <t>Назин А. В</t>
  </si>
  <si>
    <t>Старостенко А.И.</t>
  </si>
  <si>
    <t>Стукан А.О.</t>
  </si>
  <si>
    <t>Троценко Г.П.</t>
  </si>
  <si>
    <t>Яцишин А.В.</t>
  </si>
  <si>
    <t>Савенко И.И.</t>
  </si>
  <si>
    <t>Гуков. С.Л.</t>
  </si>
  <si>
    <t>Ипатов П.И.</t>
  </si>
  <si>
    <t>Пивень В.В.</t>
  </si>
  <si>
    <t>Пиковец П.А.</t>
  </si>
  <si>
    <t>Столбец1</t>
  </si>
  <si>
    <t>ФИО</t>
  </si>
  <si>
    <t>Таб.№</t>
  </si>
  <si>
    <t>Профессия</t>
  </si>
  <si>
    <t>Разряд</t>
  </si>
  <si>
    <t>Никишев С.Б.</t>
  </si>
  <si>
    <t>код ОтКУД</t>
  </si>
  <si>
    <t>Объеденение</t>
  </si>
  <si>
    <t>Шахта</t>
  </si>
  <si>
    <t>Участок</t>
  </si>
  <si>
    <t>Дата</t>
  </si>
  <si>
    <t>Смена</t>
  </si>
  <si>
    <t>НАРЯД - ПУТЕВКА</t>
  </si>
  <si>
    <t>Результаты замеров газа</t>
  </si>
  <si>
    <t>Места замера</t>
  </si>
  <si>
    <t>Время</t>
  </si>
  <si>
    <t>Результат</t>
  </si>
  <si>
    <t>Отчет утверждаю</t>
  </si>
  <si>
    <t>Начальник смены</t>
  </si>
  <si>
    <t>таб.№</t>
  </si>
  <si>
    <t>Наименование работ</t>
  </si>
  <si>
    <t>№ П/П</t>
  </si>
  <si>
    <t>КТУ</t>
  </si>
  <si>
    <t>Согласовано</t>
  </si>
  <si>
    <t>с участком ВТБ</t>
  </si>
  <si>
    <t>Запрещается начинать работы до устранения нарушений правил технической безопасности</t>
  </si>
  <si>
    <t>Утверждаю:</t>
  </si>
  <si>
    <t>Изменение наряда согласовать с начальником смены с обязательным инструктажем на рабочем месте</t>
  </si>
  <si>
    <t>Выполнять работы по техническому обслуживанию и ремонту оборудования, указанные в наряде, рапорте</t>
  </si>
  <si>
    <t>Эскиз забоя</t>
  </si>
  <si>
    <t>Ответственные за обслуживание ВМП и уборку забоя</t>
  </si>
  <si>
    <t>Забой</t>
  </si>
  <si>
    <t>Место работы</t>
  </si>
  <si>
    <t>Наряд на выполнение работ по устранению выявленных нарушений ПБ</t>
  </si>
  <si>
    <t>Един. Изм.</t>
  </si>
  <si>
    <t>Объем работ</t>
  </si>
  <si>
    <t>Причина невыполнения наряда</t>
  </si>
  <si>
    <t>По наряду</t>
  </si>
  <si>
    <t>Фактически</t>
  </si>
  <si>
    <t>Наряд на производство работ</t>
  </si>
  <si>
    <t>в</t>
  </si>
  <si>
    <t>о</t>
  </si>
  <si>
    <t>Макагон К.О.</t>
  </si>
  <si>
    <t>Чмирев Д.А.</t>
  </si>
  <si>
    <t>Добропольеуголь</t>
  </si>
  <si>
    <t>Алмазная</t>
  </si>
  <si>
    <t>Позиция</t>
  </si>
  <si>
    <t>Водоотлив и осушение №2</t>
  </si>
  <si>
    <t>Обслуживание машин и механизмов</t>
  </si>
  <si>
    <t>Отпуск</t>
  </si>
  <si>
    <t>Аванс</t>
  </si>
  <si>
    <t>Откачка воды</t>
  </si>
  <si>
    <t>Горные мастера</t>
  </si>
  <si>
    <t>Олейник С.С.</t>
  </si>
  <si>
    <t>Замеры газа</t>
  </si>
  <si>
    <t>Вод. г107</t>
  </si>
  <si>
    <t>Вод. г310</t>
  </si>
  <si>
    <t>Вод. г285</t>
  </si>
  <si>
    <t>Вод. ЮПУ пр.</t>
  </si>
  <si>
    <t>Вод. ЮПУ низ.</t>
  </si>
  <si>
    <t>Вод. ЦПУ</t>
  </si>
  <si>
    <t>Вод. ЦПУ низ.</t>
  </si>
  <si>
    <t>Вод. м5</t>
  </si>
  <si>
    <t>Водоотлив г107</t>
  </si>
  <si>
    <t>Водоотлив г310</t>
  </si>
  <si>
    <t>Водоотлив г285</t>
  </si>
  <si>
    <t>Водоотлив ЮПУ пр.</t>
  </si>
  <si>
    <t>Водоотлив ЮПУ низ.</t>
  </si>
  <si>
    <t>Водоотлив м5</t>
  </si>
  <si>
    <t>Водоотлив ЦПУ</t>
  </si>
  <si>
    <t>Водоотлив ЦПУ низ.</t>
  </si>
  <si>
    <t>Водоотливы по шахте</t>
  </si>
  <si>
    <t>г107, 310, 285, м5, ЦПУ, ЮПУ</t>
  </si>
  <si>
    <t>Ч/с</t>
  </si>
  <si>
    <t>Инструктажи</t>
  </si>
  <si>
    <t>Недопустимые концентрации газа метана</t>
  </si>
  <si>
    <t>Оказание первой медицинской помощи</t>
  </si>
  <si>
    <t xml:space="preserve">Механизированная доставка  материалов и грузов по наклонным выработкам </t>
  </si>
  <si>
    <t>Противопожарная защита в шахте</t>
  </si>
  <si>
    <t xml:space="preserve">Эксплуатация электрооборудования в шахте </t>
  </si>
  <si>
    <t>Правла использования ШСС-1П, запасные выхода</t>
  </si>
  <si>
    <t>Передвижение по горным выработкам и СИЗ</t>
  </si>
  <si>
    <t>Инструктаж:</t>
  </si>
  <si>
    <t>Карты риска:</t>
  </si>
  <si>
    <t>Смены</t>
  </si>
  <si>
    <t>Наряд выдал__________________________Смену сдал___________________________Наряд принял_______________________Наряд сдал________________________</t>
  </si>
  <si>
    <t>б</t>
  </si>
  <si>
    <t>и.о. гор.мас.</t>
  </si>
  <si>
    <t>Пт</t>
  </si>
  <si>
    <t>Чт</t>
  </si>
  <si>
    <t>Ср</t>
  </si>
  <si>
    <t>Вт</t>
  </si>
  <si>
    <t>Пн</t>
  </si>
  <si>
    <t>Вс</t>
  </si>
  <si>
    <t>Сб</t>
  </si>
  <si>
    <t>Выходные</t>
  </si>
  <si>
    <t>Выхода</t>
  </si>
  <si>
    <t>Вальков Е.В.</t>
  </si>
  <si>
    <t>Зам. мех</t>
  </si>
  <si>
    <t>2.1 Подкатка вагона в ручную</t>
  </si>
  <si>
    <t>2.2 Управление маневровой лебедкой</t>
  </si>
  <si>
    <t>1.2 Езда в людской вагонетке</t>
  </si>
  <si>
    <t>и.о. пом.нач.</t>
  </si>
  <si>
    <t>4.1 Замена насоса, эл. двигателя</t>
  </si>
  <si>
    <t>1.3 Передвиж. по гор. выр. к месту раб.</t>
  </si>
  <si>
    <t>Поз.</t>
  </si>
  <si>
    <t>Проф.</t>
  </si>
  <si>
    <t>Больнич.</t>
  </si>
  <si>
    <t>Ночные</t>
  </si>
  <si>
    <t>Вечерние</t>
  </si>
  <si>
    <t>Столбец2</t>
  </si>
  <si>
    <t>Столбец3</t>
  </si>
  <si>
    <t>Столбец4</t>
  </si>
  <si>
    <t>Столбец5</t>
  </si>
  <si>
    <t>Столбец6</t>
  </si>
  <si>
    <t>Вт2</t>
  </si>
  <si>
    <t>Ср3</t>
  </si>
  <si>
    <t>Чт4</t>
  </si>
  <si>
    <t>Пт5</t>
  </si>
  <si>
    <t>Сб6</t>
  </si>
  <si>
    <t>Вс7</t>
  </si>
  <si>
    <t>Пн8</t>
  </si>
  <si>
    <t>Вт9</t>
  </si>
  <si>
    <t>Ср10</t>
  </si>
  <si>
    <t>Чт11</t>
  </si>
  <si>
    <t>Пт12</t>
  </si>
  <si>
    <t>Сб13</t>
  </si>
  <si>
    <t>Вс14</t>
  </si>
  <si>
    <t>Пн15</t>
  </si>
  <si>
    <t>Вт16</t>
  </si>
  <si>
    <t>Ср17</t>
  </si>
  <si>
    <t>Чт18</t>
  </si>
  <si>
    <t>Пт19</t>
  </si>
  <si>
    <t>Сб20</t>
  </si>
  <si>
    <t>Вс21</t>
  </si>
  <si>
    <t>Пн22</t>
  </si>
  <si>
    <t>Вт23</t>
  </si>
  <si>
    <t>Ср24</t>
  </si>
  <si>
    <t>Ст</t>
  </si>
  <si>
    <t>Водоотлив и осушение№2 Март 2014</t>
  </si>
  <si>
    <t>Список персонала</t>
  </si>
  <si>
    <t>Водоотлив и осушение№2 Апрель 2014</t>
  </si>
  <si>
    <t>Сб2</t>
  </si>
  <si>
    <t>Вс3</t>
  </si>
  <si>
    <t>Пн4</t>
  </si>
  <si>
    <t>Вт5</t>
  </si>
  <si>
    <t>Ср6</t>
  </si>
  <si>
    <t>Чт7</t>
  </si>
  <si>
    <t>Пт8</t>
  </si>
  <si>
    <t>Сб9</t>
  </si>
  <si>
    <t>Пн11</t>
  </si>
  <si>
    <t>Вт12</t>
  </si>
  <si>
    <t>Ср13</t>
  </si>
  <si>
    <t>Чт14</t>
  </si>
  <si>
    <t>Пт15</t>
  </si>
  <si>
    <t>Сб16</t>
  </si>
  <si>
    <t>Вс17</t>
  </si>
  <si>
    <t>Пн18</t>
  </si>
  <si>
    <t>Вт19</t>
  </si>
  <si>
    <t>Ср20</t>
  </si>
  <si>
    <t>Чт21</t>
  </si>
  <si>
    <t>Пт22</t>
  </si>
  <si>
    <t>Сб23</t>
  </si>
  <si>
    <t>Вс24</t>
  </si>
  <si>
    <t>Пн25</t>
  </si>
  <si>
    <t>Вид работ</t>
  </si>
  <si>
    <t>гор. мон.</t>
  </si>
  <si>
    <t>Ковалев Е.В.</t>
  </si>
  <si>
    <t xml:space="preserve">Ребята принимаем активное участие в коректировке графика, не стесняемся. </t>
  </si>
  <si>
    <t>Здесь нет ничего сложного. Отмечаем замены выходных и смен, это очень легко. Если у кого то возникнут вопросы звоните 0996035235</t>
  </si>
  <si>
    <t>Ставим буковки и цыферки указаные выше, програма сама закрасит ячейку в нужный цвет и все посчитает!!!</t>
  </si>
  <si>
    <t>Сутки обозначаются так</t>
  </si>
  <si>
    <t>А отгулы так</t>
  </si>
  <si>
    <t>Закрашивается в ручную!!!</t>
  </si>
  <si>
    <t>В день когда ставится отгул смена просто закрашивается вручную, но это временно!!!!</t>
  </si>
  <si>
    <t>3.1 Замена сальниковых уплотнений</t>
  </si>
  <si>
    <t>3.2 Проверка соед. звеньев полумуфт</t>
  </si>
  <si>
    <t>Нарушения по ПБ пишем только в ручную!!!!</t>
  </si>
  <si>
    <t xml:space="preserve">Путевки распечатываем в день спуска, на неделю вперед не печатаем. </t>
  </si>
  <si>
    <t xml:space="preserve">                                                                                  </t>
  </si>
  <si>
    <t>Дата в путевке ставится автоматически,наперед печатать нельзя!!!</t>
  </si>
  <si>
    <t>ВГК</t>
  </si>
  <si>
    <t>м01</t>
  </si>
  <si>
    <t>Приборы</t>
  </si>
  <si>
    <t xml:space="preserve">НА ПРОИЗВОДСТВО РАБОТ </t>
  </si>
  <si>
    <t>ГОРНОГО МАСТЕРА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</si>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</sst>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800]dddd\,\ mmmm\ dd\,\ yyyy"/>
  </numFmts>
  <fonts count="3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2"/>
      <color theme="0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i/>
      <sz val="18"/>
      <color theme="0"/>
      <name val="Calibri"/>
      <family val="2"/>
      <charset val="204"/>
      <scheme val="minor"/>
    </font>
    <font>
      <u/>
      <sz val="18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1"/>
      <color theme="1"/>
      <name val="Arial Unicode MS"/>
      <family val="2"/>
      <charset val="204"/>
    </font>
    <font>
      <i/>
      <sz val="10"/>
      <color theme="1"/>
      <name val="Arial Unicode MS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theme="8" tint="0.59999389629810485"/>
      </patternFill>
    </fill>
    <fill>
      <patternFill patternType="solid">
        <fgColor rgb="FF00B050"/>
        <bgColor theme="8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96307"/>
        <bgColor theme="8" tint="0.59999389629810485"/>
      </patternFill>
    </fill>
    <fill>
      <patternFill patternType="solid">
        <fgColor rgb="FFF96307"/>
        <bgColor theme="8" tint="0.79998168889431442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theme="8" tint="0.59999389629810485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darkDown">
        <fgColor rgb="FF92D050"/>
      </patternFill>
    </fill>
    <fill>
      <patternFill patternType="darkUp">
        <fgColor theme="3"/>
        <bgColor rgb="FF7030A0"/>
      </patternFill>
    </fill>
    <fill>
      <patternFill patternType="darkUp">
        <fgColor rgb="FFFF0000"/>
        <bgColor rgb="FFC00000"/>
      </patternFill>
    </fill>
    <fill>
      <patternFill patternType="solid">
        <fgColor theme="0"/>
        <bgColor rgb="FFFF0000"/>
      </patternFill>
    </fill>
    <fill>
      <patternFill patternType="solid">
        <fgColor rgb="FFFF33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9" xfId="0" applyBorder="1" applyAlignment="1"/>
    <xf numFmtId="0" fontId="4" fillId="0" borderId="0" xfId="0" applyFont="1" applyBorder="1" applyAlignment="1">
      <alignment vertical="top"/>
    </xf>
    <xf numFmtId="0" fontId="0" fillId="0" borderId="10" xfId="0" applyBorder="1"/>
    <xf numFmtId="0" fontId="0" fillId="0" borderId="18" xfId="0" applyBorder="1"/>
    <xf numFmtId="0" fontId="0" fillId="0" borderId="19" xfId="0" applyBorder="1"/>
    <xf numFmtId="0" fontId="0" fillId="0" borderId="23" xfId="0" applyBorder="1"/>
    <xf numFmtId="0" fontId="7" fillId="0" borderId="0" xfId="0" applyFont="1" applyBorder="1" applyAlignment="1">
      <alignment vertical="top"/>
    </xf>
    <xf numFmtId="0" fontId="9" fillId="0" borderId="33" xfId="0" applyFont="1" applyBorder="1" applyAlignment="1"/>
    <xf numFmtId="0" fontId="9" fillId="0" borderId="0" xfId="0" applyFont="1" applyBorder="1" applyAlignment="1"/>
    <xf numFmtId="0" fontId="1" fillId="3" borderId="0" xfId="0" applyFont="1" applyFill="1" applyBorder="1" applyAlignment="1">
      <alignment textRotation="90"/>
    </xf>
    <xf numFmtId="0" fontId="0" fillId="0" borderId="2" xfId="0" applyBorder="1" applyAlignment="1"/>
    <xf numFmtId="0" fontId="0" fillId="0" borderId="6" xfId="0" applyBorder="1" applyAlignment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3" xfId="0" applyBorder="1"/>
    <xf numFmtId="0" fontId="0" fillId="0" borderId="39" xfId="0" applyBorder="1"/>
    <xf numFmtId="0" fontId="9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2" fillId="0" borderId="0" xfId="0" applyFont="1" applyBorder="1"/>
    <xf numFmtId="0" fontId="2" fillId="0" borderId="9" xfId="0" applyFont="1" applyFill="1" applyBorder="1" applyAlignment="1"/>
    <xf numFmtId="0" fontId="11" fillId="0" borderId="2" xfId="0" applyFont="1" applyBorder="1"/>
    <xf numFmtId="0" fontId="12" fillId="3" borderId="2" xfId="0" applyFont="1" applyFill="1" applyBorder="1"/>
    <xf numFmtId="0" fontId="12" fillId="6" borderId="2" xfId="0" applyFont="1" applyFill="1" applyBorder="1"/>
    <xf numFmtId="0" fontId="12" fillId="7" borderId="2" xfId="0" applyFont="1" applyFill="1" applyBorder="1"/>
    <xf numFmtId="0" fontId="11" fillId="0" borderId="0" xfId="0" applyFont="1"/>
    <xf numFmtId="0" fontId="2" fillId="0" borderId="10" xfId="0" applyFont="1" applyBorder="1" applyAlignment="1" applyProtection="1">
      <protection locked="0"/>
    </xf>
    <xf numFmtId="0" fontId="12" fillId="3" borderId="2" xfId="0" applyFont="1" applyFill="1" applyBorder="1" applyAlignment="1">
      <alignment horizontal="right"/>
    </xf>
    <xf numFmtId="0" fontId="12" fillId="3" borderId="2" xfId="0" applyFont="1" applyFill="1" applyBorder="1" applyAlignment="1">
      <alignment horizontal="left"/>
    </xf>
    <xf numFmtId="0" fontId="12" fillId="3" borderId="12" xfId="0" applyFont="1" applyFill="1" applyBorder="1"/>
    <xf numFmtId="0" fontId="12" fillId="3" borderId="12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right"/>
    </xf>
    <xf numFmtId="0" fontId="12" fillId="6" borderId="2" xfId="0" applyFont="1" applyFill="1" applyBorder="1" applyAlignment="1">
      <alignment horizontal="left"/>
    </xf>
    <xf numFmtId="0" fontId="12" fillId="7" borderId="2" xfId="0" applyFont="1" applyFill="1" applyBorder="1" applyAlignment="1">
      <alignment horizontal="right"/>
    </xf>
    <xf numFmtId="0" fontId="12" fillId="7" borderId="2" xfId="0" applyFont="1" applyFill="1" applyBorder="1" applyAlignment="1">
      <alignment horizontal="left"/>
    </xf>
    <xf numFmtId="164" fontId="12" fillId="2" borderId="2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0" fontId="12" fillId="13" borderId="2" xfId="0" applyFont="1" applyFill="1" applyBorder="1"/>
    <xf numFmtId="0" fontId="12" fillId="14" borderId="2" xfId="0" applyFont="1" applyFill="1" applyBorder="1"/>
    <xf numFmtId="0" fontId="12" fillId="5" borderId="2" xfId="0" applyFont="1" applyFill="1" applyBorder="1"/>
    <xf numFmtId="0" fontId="12" fillId="15" borderId="2" xfId="0" applyFont="1" applyFill="1" applyBorder="1"/>
    <xf numFmtId="0" fontId="0" fillId="0" borderId="10" xfId="0" applyBorder="1" applyAlignment="1"/>
    <xf numFmtId="0" fontId="0" fillId="19" borderId="0" xfId="0" applyFill="1"/>
    <xf numFmtId="0" fontId="12" fillId="3" borderId="2" xfId="0" applyFont="1" applyFill="1" applyBorder="1" applyAlignment="1" applyProtection="1">
      <alignment horizontal="right"/>
      <protection locked="0"/>
    </xf>
    <xf numFmtId="0" fontId="12" fillId="6" borderId="2" xfId="0" applyFont="1" applyFill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12" fillId="3" borderId="16" xfId="0" applyFont="1" applyFill="1" applyBorder="1"/>
    <xf numFmtId="0" fontId="12" fillId="3" borderId="16" xfId="0" applyFont="1" applyFill="1" applyBorder="1" applyAlignment="1">
      <alignment horizontal="left"/>
    </xf>
    <xf numFmtId="0" fontId="12" fillId="6" borderId="16" xfId="0" applyFont="1" applyFill="1" applyBorder="1" applyAlignment="1">
      <alignment horizontal="left"/>
    </xf>
    <xf numFmtId="0" fontId="12" fillId="7" borderId="16" xfId="0" applyFont="1" applyFill="1" applyBorder="1" applyAlignment="1">
      <alignment horizontal="left"/>
    </xf>
    <xf numFmtId="0" fontId="13" fillId="5" borderId="0" xfId="0" applyFont="1" applyFill="1" applyAlignment="1">
      <alignment textRotation="90"/>
    </xf>
    <xf numFmtId="0" fontId="13" fillId="20" borderId="0" xfId="0" applyFont="1" applyFill="1" applyAlignment="1">
      <alignment textRotation="90"/>
    </xf>
    <xf numFmtId="0" fontId="0" fillId="9" borderId="0" xfId="0" applyFill="1" applyAlignment="1">
      <alignment textRotation="90"/>
    </xf>
    <xf numFmtId="0" fontId="0" fillId="4" borderId="0" xfId="0" applyFill="1" applyAlignment="1">
      <alignment textRotation="90"/>
    </xf>
    <xf numFmtId="0" fontId="13" fillId="23" borderId="0" xfId="0" applyFont="1" applyFill="1" applyAlignment="1">
      <alignment textRotation="90"/>
    </xf>
    <xf numFmtId="0" fontId="13" fillId="24" borderId="0" xfId="0" applyFont="1" applyFill="1" applyAlignment="1">
      <alignment textRotation="90"/>
    </xf>
    <xf numFmtId="0" fontId="0" fillId="0" borderId="50" xfId="0" applyBorder="1" applyAlignment="1">
      <alignment textRotation="90"/>
    </xf>
    <xf numFmtId="0" fontId="0" fillId="10" borderId="49" xfId="0" applyFill="1" applyBorder="1"/>
    <xf numFmtId="0" fontId="11" fillId="3" borderId="2" xfId="0" applyFont="1" applyFill="1" applyBorder="1" applyAlignment="1" applyProtection="1">
      <alignment horizontal="right"/>
      <protection locked="0"/>
    </xf>
    <xf numFmtId="0" fontId="13" fillId="5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24" borderId="1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28" borderId="48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left"/>
    </xf>
    <xf numFmtId="0" fontId="0" fillId="0" borderId="2" xfId="0" applyFill="1" applyBorder="1"/>
    <xf numFmtId="0" fontId="11" fillId="0" borderId="2" xfId="0" applyFont="1" applyFill="1" applyBorder="1" applyAlignment="1">
      <alignment horizontal="right"/>
    </xf>
    <xf numFmtId="0" fontId="11" fillId="0" borderId="48" xfId="0" applyFont="1" applyFill="1" applyBorder="1"/>
    <xf numFmtId="0" fontId="11" fillId="0" borderId="48" xfId="0" applyFont="1" applyFill="1" applyBorder="1" applyAlignment="1">
      <alignment horizontal="right"/>
    </xf>
    <xf numFmtId="0" fontId="0" fillId="0" borderId="48" xfId="0" applyFill="1" applyBorder="1"/>
    <xf numFmtId="164" fontId="12" fillId="2" borderId="12" xfId="0" applyNumberFormat="1" applyFont="1" applyFill="1" applyBorder="1"/>
    <xf numFmtId="0" fontId="13" fillId="30" borderId="1" xfId="0" applyFont="1" applyFill="1" applyBorder="1" applyAlignment="1">
      <alignment horizontal="center" vertical="center"/>
    </xf>
    <xf numFmtId="0" fontId="13" fillId="30" borderId="0" xfId="0" applyFont="1" applyFill="1" applyAlignment="1">
      <alignment textRotation="90"/>
    </xf>
    <xf numFmtId="0" fontId="17" fillId="0" borderId="2" xfId="0" applyFont="1" applyFill="1" applyBorder="1"/>
    <xf numFmtId="0" fontId="17" fillId="0" borderId="2" xfId="0" applyFont="1" applyFill="1" applyBorder="1" applyAlignment="1">
      <alignment horizontal="right"/>
    </xf>
    <xf numFmtId="0" fontId="0" fillId="2" borderId="4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4" fillId="18" borderId="2" xfId="0" applyFont="1" applyFill="1" applyBorder="1"/>
    <xf numFmtId="0" fontId="14" fillId="26" borderId="2" xfId="0" applyFont="1" applyFill="1" applyBorder="1"/>
    <xf numFmtId="164" fontId="12" fillId="21" borderId="2" xfId="0" applyNumberFormat="1" applyFont="1" applyFill="1" applyBorder="1"/>
    <xf numFmtId="0" fontId="12" fillId="16" borderId="2" xfId="0" applyFont="1" applyFill="1" applyBorder="1"/>
    <xf numFmtId="164" fontId="12" fillId="22" borderId="2" xfId="0" applyNumberFormat="1" applyFont="1" applyFill="1" applyBorder="1"/>
    <xf numFmtId="0" fontId="12" fillId="17" borderId="2" xfId="0" applyFont="1" applyFill="1" applyBorder="1"/>
    <xf numFmtId="0" fontId="12" fillId="9" borderId="2" xfId="0" applyFont="1" applyFill="1" applyBorder="1"/>
    <xf numFmtId="0" fontId="12" fillId="4" borderId="2" xfId="0" applyFont="1" applyFill="1" applyBorder="1"/>
    <xf numFmtId="0" fontId="12" fillId="11" borderId="2" xfId="0" applyFont="1" applyFill="1" applyBorder="1"/>
    <xf numFmtId="0" fontId="12" fillId="12" borderId="2" xfId="0" applyFont="1" applyFill="1" applyBorder="1"/>
    <xf numFmtId="0" fontId="0" fillId="0" borderId="48" xfId="0" applyBorder="1" applyAlignment="1">
      <alignment horizontal="center" vertical="center"/>
    </xf>
    <xf numFmtId="0" fontId="0" fillId="27" borderId="48" xfId="0" applyFill="1" applyBorder="1" applyAlignment="1">
      <alignment horizontal="center" vertical="center"/>
    </xf>
    <xf numFmtId="0" fontId="14" fillId="18" borderId="12" xfId="0" applyFont="1" applyFill="1" applyBorder="1"/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10" borderId="52" xfId="0" applyFill="1" applyBorder="1"/>
    <xf numFmtId="0" fontId="13" fillId="5" borderId="53" xfId="0" applyFont="1" applyFill="1" applyBorder="1" applyAlignment="1">
      <alignment horizontal="center" vertical="center"/>
    </xf>
    <xf numFmtId="0" fontId="13" fillId="30" borderId="53" xfId="0" applyFont="1" applyFill="1" applyBorder="1" applyAlignment="1">
      <alignment horizontal="center" vertical="center"/>
    </xf>
    <xf numFmtId="0" fontId="0" fillId="9" borderId="53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13" fillId="8" borderId="53" xfId="0" applyFont="1" applyFill="1" applyBorder="1" applyAlignment="1">
      <alignment horizontal="center" vertical="center"/>
    </xf>
    <xf numFmtId="0" fontId="13" fillId="24" borderId="53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1" fillId="29" borderId="48" xfId="0" applyFont="1" applyFill="1" applyBorder="1" applyAlignment="1">
      <alignment horizontal="center" vertical="center"/>
    </xf>
    <xf numFmtId="0" fontId="12" fillId="3" borderId="14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30" borderId="2" xfId="0" applyFill="1" applyBorder="1"/>
    <xf numFmtId="0" fontId="16" fillId="9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0" fontId="0" fillId="10" borderId="2" xfId="0" applyFill="1" applyBorder="1"/>
    <xf numFmtId="0" fontId="13" fillId="5" borderId="54" xfId="0" applyFont="1" applyFill="1" applyBorder="1" applyAlignment="1">
      <alignment horizontal="center" vertical="center"/>
    </xf>
    <xf numFmtId="0" fontId="0" fillId="0" borderId="48" xfId="0" applyBorder="1"/>
    <xf numFmtId="0" fontId="22" fillId="0" borderId="0" xfId="0" applyFont="1"/>
    <xf numFmtId="0" fontId="21" fillId="0" borderId="0" xfId="0" applyFont="1"/>
    <xf numFmtId="0" fontId="22" fillId="3" borderId="0" xfId="0" applyFont="1" applyFill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23" fillId="9" borderId="2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6" fillId="24" borderId="2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/>
    </xf>
    <xf numFmtId="0" fontId="26" fillId="30" borderId="2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165" fontId="0" fillId="0" borderId="0" xfId="0" applyNumberFormat="1" applyAlignment="1">
      <alignment horizontal="left"/>
    </xf>
    <xf numFmtId="0" fontId="11" fillId="0" borderId="10" xfId="0" applyFont="1" applyBorder="1" applyAlignment="1"/>
    <xf numFmtId="0" fontId="11" fillId="0" borderId="16" xfId="0" applyFont="1" applyBorder="1" applyAlignment="1" applyProtection="1">
      <protection locked="0"/>
    </xf>
    <xf numFmtId="0" fontId="11" fillId="0" borderId="10" xfId="0" applyFont="1" applyBorder="1" applyAlignment="1" applyProtection="1">
      <protection locked="0"/>
    </xf>
    <xf numFmtId="0" fontId="11" fillId="0" borderId="17" xfId="0" applyFont="1" applyBorder="1" applyAlignment="1" applyProtection="1">
      <protection locked="0"/>
    </xf>
    <xf numFmtId="0" fontId="29" fillId="0" borderId="0" xfId="0" applyFont="1"/>
    <xf numFmtId="0" fontId="30" fillId="0" borderId="10" xfId="0" applyFont="1" applyBorder="1" applyAlignment="1">
      <alignment horizontal="center"/>
    </xf>
    <xf numFmtId="0" fontId="9" fillId="0" borderId="0" xfId="0" applyFont="1" applyAlignment="1">
      <alignment vertical="center" wrapText="1"/>
    </xf>
    <xf numFmtId="0" fontId="0" fillId="9" borderId="2" xfId="0" applyFill="1" applyBorder="1"/>
    <xf numFmtId="0" fontId="0" fillId="0" borderId="0" xfId="0" applyAlignment="1">
      <alignment horizontal="center"/>
    </xf>
    <xf numFmtId="0" fontId="3" fillId="0" borderId="0" xfId="0" applyFont="1"/>
    <xf numFmtId="0" fontId="3" fillId="31" borderId="2" xfId="0" applyFont="1" applyFill="1" applyBorder="1"/>
    <xf numFmtId="0" fontId="0" fillId="31" borderId="2" xfId="0" applyFill="1" applyBorder="1"/>
    <xf numFmtId="0" fontId="11" fillId="0" borderId="16" xfId="0" applyFont="1" applyBorder="1" applyAlignment="1"/>
    <xf numFmtId="0" fontId="11" fillId="0" borderId="10" xfId="0" applyFont="1" applyBorder="1" applyAlignment="1"/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5" xfId="0" applyBorder="1" applyAlignment="1">
      <alignment horizontal="center"/>
    </xf>
    <xf numFmtId="0" fontId="11" fillId="0" borderId="27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27" xfId="0" applyFont="1" applyBorder="1" applyAlignment="1" applyProtection="1">
      <alignment horizontal="left" vertical="top"/>
    </xf>
    <xf numFmtId="0" fontId="11" fillId="0" borderId="10" xfId="0" applyFont="1" applyBorder="1" applyAlignment="1" applyProtection="1">
      <alignment horizontal="left" vertical="top"/>
    </xf>
    <xf numFmtId="0" fontId="11" fillId="0" borderId="17" xfId="0" applyFont="1" applyBorder="1" applyAlignment="1" applyProtection="1">
      <alignment horizontal="left" vertical="top"/>
    </xf>
    <xf numFmtId="0" fontId="11" fillId="0" borderId="10" xfId="0" applyFont="1" applyBorder="1" applyAlignment="1" applyProtection="1">
      <alignment horizontal="left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left"/>
    </xf>
    <xf numFmtId="0" fontId="11" fillId="0" borderId="10" xfId="0" applyFont="1" applyBorder="1" applyAlignment="1" applyProtection="1">
      <alignment horizontal="left"/>
    </xf>
    <xf numFmtId="0" fontId="11" fillId="0" borderId="17" xfId="0" applyFont="1" applyBorder="1" applyAlignment="1" applyProtection="1">
      <alignment horizontal="left"/>
    </xf>
    <xf numFmtId="0" fontId="11" fillId="0" borderId="16" xfId="0" applyFont="1" applyBorder="1" applyAlignment="1" applyProtection="1">
      <alignment horizontal="left"/>
    </xf>
    <xf numFmtId="0" fontId="0" fillId="2" borderId="31" xfId="0" applyFill="1" applyBorder="1" applyAlignment="1">
      <alignment horizontal="center" wrapText="1"/>
    </xf>
    <xf numFmtId="0" fontId="0" fillId="2" borderId="32" xfId="0" applyFill="1" applyBorder="1" applyAlignment="1">
      <alignment horizontal="center" wrapText="1"/>
    </xf>
    <xf numFmtId="0" fontId="11" fillId="0" borderId="2" xfId="0" applyFont="1" applyBorder="1" applyAlignment="1">
      <alignment horizontal="left"/>
    </xf>
    <xf numFmtId="0" fontId="9" fillId="0" borderId="2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" fillId="2" borderId="21" xfId="0" applyFont="1" applyFill="1" applyBorder="1" applyAlignment="1">
      <alignment horizontal="center" textRotation="90"/>
    </xf>
    <xf numFmtId="0" fontId="1" fillId="2" borderId="11" xfId="0" applyFont="1" applyFill="1" applyBorder="1" applyAlignment="1">
      <alignment horizontal="center" textRotation="90"/>
    </xf>
    <xf numFmtId="0" fontId="1" fillId="2" borderId="12" xfId="0" applyFont="1" applyFill="1" applyBorder="1" applyAlignment="1">
      <alignment horizontal="center" textRotation="90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0" fillId="0" borderId="3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6" xfId="0" applyBorder="1" applyAlignment="1">
      <alignment horizontal="center"/>
    </xf>
    <xf numFmtId="0" fontId="11" fillId="0" borderId="28" xfId="0" applyFont="1" applyBorder="1" applyAlignment="1" applyProtection="1">
      <alignment horizontal="left" vertical="top"/>
    </xf>
    <xf numFmtId="0" fontId="11" fillId="0" borderId="29" xfId="0" applyFont="1" applyBorder="1" applyAlignment="1" applyProtection="1">
      <alignment horizontal="left" vertical="top"/>
    </xf>
    <xf numFmtId="0" fontId="11" fillId="0" borderId="30" xfId="0" applyFont="1" applyBorder="1" applyAlignment="1" applyProtection="1">
      <alignment horizontal="left" vertical="top"/>
    </xf>
    <xf numFmtId="0" fontId="0" fillId="2" borderId="43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top"/>
    </xf>
    <xf numFmtId="0" fontId="11" fillId="0" borderId="16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1" fillId="0" borderId="28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0" fillId="2" borderId="44" xfId="0" applyFill="1" applyBorder="1" applyAlignment="1">
      <alignment horizontal="center"/>
    </xf>
    <xf numFmtId="0" fontId="0" fillId="2" borderId="34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2" borderId="40" xfId="0" applyFill="1" applyBorder="1" applyAlignment="1">
      <alignment horizontal="center"/>
    </xf>
    <xf numFmtId="0" fontId="1" fillId="2" borderId="22" xfId="0" applyFont="1" applyFill="1" applyBorder="1" applyAlignment="1">
      <alignment horizontal="center" textRotation="90"/>
    </xf>
    <xf numFmtId="0" fontId="1" fillId="2" borderId="24" xfId="0" applyFont="1" applyFill="1" applyBorder="1" applyAlignment="1">
      <alignment horizontal="center" textRotation="90"/>
    </xf>
    <xf numFmtId="0" fontId="1" fillId="2" borderId="26" xfId="0" applyFont="1" applyFill="1" applyBorder="1" applyAlignment="1">
      <alignment horizontal="center" textRotation="90"/>
    </xf>
    <xf numFmtId="0" fontId="11" fillId="0" borderId="27" xfId="0" applyFont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0" fillId="2" borderId="34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2" fillId="0" borderId="10" xfId="0" applyNumberFormat="1" applyFont="1" applyBorder="1" applyAlignment="1" applyProtection="1">
      <alignment horizontal="center"/>
    </xf>
    <xf numFmtId="0" fontId="11" fillId="0" borderId="9" xfId="0" applyFont="1" applyBorder="1" applyAlignment="1" applyProtection="1">
      <alignment horizontal="center"/>
      <protection locked="0"/>
    </xf>
    <xf numFmtId="0" fontId="0" fillId="2" borderId="1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1" fillId="0" borderId="28" xfId="0" applyFont="1" applyBorder="1" applyAlignment="1" applyProtection="1">
      <alignment horizontal="left"/>
    </xf>
    <xf numFmtId="0" fontId="11" fillId="0" borderId="29" xfId="0" applyFont="1" applyBorder="1" applyAlignment="1" applyProtection="1">
      <alignment horizontal="left"/>
    </xf>
    <xf numFmtId="0" fontId="11" fillId="0" borderId="30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17" fontId="15" fillId="25" borderId="0" xfId="0" applyNumberFormat="1" applyFont="1" applyFill="1" applyAlignment="1">
      <alignment horizontal="center" vertical="center" wrapText="1"/>
    </xf>
    <xf numFmtId="0" fontId="15" fillId="25" borderId="0" xfId="0" applyFont="1" applyFill="1" applyAlignment="1">
      <alignment horizontal="center" vertical="center" wrapText="1"/>
    </xf>
    <xf numFmtId="0" fontId="15" fillId="25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14"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8" tint="0.79998168889431442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8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8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rgb="FFF96307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0.0"/>
      <fill>
        <patternFill patternType="solid">
          <fgColor theme="8" tint="0.79998168889431442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rgb="FFF96307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0.0"/>
      <fill>
        <patternFill patternType="solid">
          <fgColor theme="8" tint="0.79998168889431442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>
          <fgColor auto="1"/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1" tint="4.9989318521683403E-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F96307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555250</xdr:colOff>
      <xdr:row>7</xdr:row>
      <xdr:rowOff>84604</xdr:rowOff>
    </xdr:from>
    <xdr:to>
      <xdr:col>17</xdr:col>
      <xdr:colOff>161925</xdr:colOff>
      <xdr:row>16</xdr:row>
      <xdr:rowOff>0</xdr:rowOff>
    </xdr:to>
    <xdr:sp macro="" textlink="">
      <xdr:nvSpPr>
        <xdr:cNvPr id="2" name="Скругленная прямоугольная выноска 1"/>
        <xdr:cNvSpPr/>
      </xdr:nvSpPr>
      <xdr:spPr>
        <a:xfrm>
          <a:off x="4841500" y="1484779"/>
          <a:ext cx="2530850" cy="1972796"/>
        </a:xfrm>
        <a:prstGeom prst="wedgeRoundRectCallout">
          <a:avLst>
            <a:gd name="adj1" fmla="val 71729"/>
            <a:gd name="adj2" fmla="val -4528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800" b="1"/>
            <a:t> </a:t>
          </a:r>
          <a:r>
            <a:rPr lang="ru-RU" sz="1800" b="1" i="1"/>
            <a:t>1) Здесь вводится дата, в идеале все должно работать от формулы =СЕГОДНЯ()</a:t>
          </a:r>
        </a:p>
      </xdr:txBody>
    </xdr:sp>
    <xdr:clientData/>
  </xdr:twoCellAnchor>
  <xdr:twoCellAnchor>
    <xdr:from>
      <xdr:col>20</xdr:col>
      <xdr:colOff>206748</xdr:colOff>
      <xdr:row>9</xdr:row>
      <xdr:rowOff>140073</xdr:rowOff>
    </xdr:from>
    <xdr:to>
      <xdr:col>30</xdr:col>
      <xdr:colOff>238125</xdr:colOff>
      <xdr:row>12</xdr:row>
      <xdr:rowOff>171450</xdr:rowOff>
    </xdr:to>
    <xdr:sp macro="" textlink="">
      <xdr:nvSpPr>
        <xdr:cNvPr id="3" name="Скругленная прямоугольная выноска 2"/>
        <xdr:cNvSpPr/>
      </xdr:nvSpPr>
      <xdr:spPr>
        <a:xfrm>
          <a:off x="8350623" y="1997448"/>
          <a:ext cx="2526927" cy="717177"/>
        </a:xfrm>
        <a:prstGeom prst="wedgeRoundRectCallout">
          <a:avLst>
            <a:gd name="adj1" fmla="val -40734"/>
            <a:gd name="adj2" fmla="val -85123"/>
            <a:gd name="adj3" fmla="val 16667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>
              <a:solidFill>
                <a:schemeClr val="tx1"/>
              </a:solidFill>
            </a:rPr>
            <a:t>2) Здесь вводится смена</a:t>
          </a:r>
        </a:p>
      </xdr:txBody>
    </xdr:sp>
    <xdr:clientData/>
  </xdr:twoCellAnchor>
  <xdr:twoCellAnchor>
    <xdr:from>
      <xdr:col>2</xdr:col>
      <xdr:colOff>600075</xdr:colOff>
      <xdr:row>11</xdr:row>
      <xdr:rowOff>190500</xdr:rowOff>
    </xdr:from>
    <xdr:to>
      <xdr:col>7</xdr:col>
      <xdr:colOff>476250</xdr:colOff>
      <xdr:row>17</xdr:row>
      <xdr:rowOff>38100</xdr:rowOff>
    </xdr:to>
    <xdr:sp macro="" textlink="">
      <xdr:nvSpPr>
        <xdr:cNvPr id="4" name="Скругленная прямоугольная выноска 3"/>
        <xdr:cNvSpPr/>
      </xdr:nvSpPr>
      <xdr:spPr>
        <a:xfrm>
          <a:off x="1028700" y="2505075"/>
          <a:ext cx="1914525" cy="1219200"/>
        </a:xfrm>
        <a:prstGeom prst="wedgeRoundRectCallout">
          <a:avLst>
            <a:gd name="adj1" fmla="val -2425"/>
            <a:gd name="adj2" fmla="val -116406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3) В эту область должны переноситься  люди из вкладки март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1162050</xdr:colOff>
      <xdr:row>8</xdr:row>
      <xdr:rowOff>123825</xdr:rowOff>
    </xdr:from>
    <xdr:to>
      <xdr:col>5</xdr:col>
      <xdr:colOff>2105025</xdr:colOff>
      <xdr:row>15</xdr:row>
      <xdr:rowOff>85725</xdr:rowOff>
    </xdr:to>
    <xdr:sp macro="" textlink="">
      <xdr:nvSpPr>
        <xdr:cNvPr id="2" name="Скругленная прямоугольная выноска 1"/>
        <xdr:cNvSpPr/>
      </xdr:nvSpPr>
      <xdr:spPr>
        <a:xfrm>
          <a:off x="5810250" y="1714500"/>
          <a:ext cx="2305050" cy="1362075"/>
        </a:xfrm>
        <a:prstGeom prst="wedgeRoundRectCallout">
          <a:avLst>
            <a:gd name="adj1" fmla="val 26688"/>
            <a:gd name="adj2" fmla="val -9833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800" b="1"/>
            <a:t>Это инструктажи разбитые по дням недели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6" name="Таблица57" displayName="Таблица57" ref="A2:AQ103" totalsRowShown="0" headerRowDxfId="101" headerRowBorderDxfId="100">
  <autoFilter ref="A2:AQ103">
    <filterColumn colId="21">
      <filters>
        <filter val="1"/>
      </filters>
    </filterColumn>
  </autoFilter>
  <sortState ref="A3:AQ103">
    <sortCondition ref="A2:A103"/>
  </sortState>
  <tableColumns count="43">
    <tableColumn id="1" name="Поз." dataDxfId="99"/>
    <tableColumn id="2" name="ФИО" dataDxfId="98"/>
    <tableColumn id="3" name="Таб.№" dataDxfId="97"/>
    <tableColumn id="4" name="Проф." dataDxfId="96"/>
    <tableColumn id="5" name="Разряд" dataDxfId="95"/>
    <tableColumn id="6" name="Сб" dataDxfId="94"/>
    <tableColumn id="7" name="Вс" dataDxfId="93"/>
    <tableColumn id="8" name="Пн" dataDxfId="92"/>
    <tableColumn id="9" name="Вт" dataDxfId="91"/>
    <tableColumn id="10" name="Ср" dataDxfId="90"/>
    <tableColumn id="11" name="Чт" dataDxfId="89"/>
    <tableColumn id="12" name="Пт" dataDxfId="88"/>
    <tableColumn id="13" name="Сб2" dataDxfId="87"/>
    <tableColumn id="14" name="Вс3" dataDxfId="86"/>
    <tableColumn id="15" name="Пн4" dataDxfId="85"/>
    <tableColumn id="16" name="Вт5" dataDxfId="84"/>
    <tableColumn id="17" name="Ср6" dataDxfId="83"/>
    <tableColumn id="18" name="Чт7" dataDxfId="82"/>
    <tableColumn id="19" name="Пт8" dataDxfId="81"/>
    <tableColumn id="20" name="Сб9" dataDxfId="80"/>
    <tableColumn id="21" name="                                                                                  " dataDxfId="79"/>
    <tableColumn id="22" name="Пн11" dataDxfId="78"/>
    <tableColumn id="23" name="Вт12" dataDxfId="77"/>
    <tableColumn id="24" name="Ср13" dataDxfId="76"/>
    <tableColumn id="25" name="Чт14" dataDxfId="75"/>
    <tableColumn id="26" name="Пт15" dataDxfId="74"/>
    <tableColumn id="27" name="Сб16" dataDxfId="73"/>
    <tableColumn id="28" name="Вс17" dataDxfId="72"/>
    <tableColumn id="29" name="Пн18" dataDxfId="71"/>
    <tableColumn id="30" name="Вт19" dataDxfId="70"/>
    <tableColumn id="31" name="Ср20" dataDxfId="69"/>
    <tableColumn id="32" name="Чт21" dataDxfId="68"/>
    <tableColumn id="33" name="Пт22" dataDxfId="67"/>
    <tableColumn id="34" name="Сб23" dataDxfId="66"/>
    <tableColumn id="35" name="Вс24" dataDxfId="65"/>
    <tableColumn id="44" name="Пн25" dataDxfId="64"/>
    <tableColumn id="36" name="Столбец1" dataDxfId="63">
      <calculatedColumnFormula>COUNT(F3:AJ3)</calculatedColumnFormula>
    </tableColumn>
    <tableColumn id="37" name="Столбец2" dataDxfId="62">
      <calculatedColumnFormula>COUNTIFS(F3:AJ3,"в")</calculatedColumnFormula>
    </tableColumn>
    <tableColumn id="38" name="Столбец3" dataDxfId="61">
      <calculatedColumnFormula>COUNTIFS(F3:AJ3,"о")</calculatedColumnFormula>
    </tableColumn>
    <tableColumn id="39" name="Столбец4" dataDxfId="60">
      <calculatedColumnFormula>COUNTIFS(F3:AJ3,"б")</calculatedColumnFormula>
    </tableColumn>
    <tableColumn id="40" name="Столбец5" dataDxfId="59">
      <calculatedColumnFormula>COUNT(F3:T3)</calculatedColumnFormula>
    </tableColumn>
    <tableColumn id="41" name="Столбец6" dataDxfId="58">
      <calculatedColumnFormula>COUNTIFS(F3:AJ3,"4")</calculatedColumnFormula>
    </tableColumn>
    <tableColumn id="42" name="Ст" dataDxfId="57">
      <calculatedColumnFormula>COUNTIFS(F3:AJ3,"3")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Таблица5" displayName="Таблица5" ref="A2:AP103" totalsRowShown="0" headerRowDxfId="49" headerRowBorderDxfId="48">
  <autoFilter ref="A2:AP103"/>
  <tableColumns count="42">
    <tableColumn id="1" name="Поз." dataDxfId="47"/>
    <tableColumn id="2" name="ФИО" dataDxfId="46"/>
    <tableColumn id="3" name="Таб.№" dataDxfId="45"/>
    <tableColumn id="4" name="Проф." dataDxfId="44"/>
    <tableColumn id="5" name="Разряд" dataDxfId="43"/>
    <tableColumn id="6" name="Вт" dataDxfId="42"/>
    <tableColumn id="7" name="Ср" dataDxfId="41"/>
    <tableColumn id="8" name="Чт" dataDxfId="40"/>
    <tableColumn id="9" name="Пт" dataDxfId="39"/>
    <tableColumn id="10" name="Сб" dataDxfId="38"/>
    <tableColumn id="11" name="Вс" dataDxfId="37"/>
    <tableColumn id="12" name="Пн" dataDxfId="36"/>
    <tableColumn id="13" name="Вт2" dataDxfId="35"/>
    <tableColumn id="14" name="Ср3" dataDxfId="34"/>
    <tableColumn id="15" name="Чт4" dataDxfId="33"/>
    <tableColumn id="16" name="Пт5" dataDxfId="32"/>
    <tableColumn id="17" name="Сб6" dataDxfId="31"/>
    <tableColumn id="18" name="Вс7" dataDxfId="30"/>
    <tableColumn id="19" name="Пн8" dataDxfId="29"/>
    <tableColumn id="20" name="Вт9" dataDxfId="28"/>
    <tableColumn id="21" name="Ср10" dataDxfId="27"/>
    <tableColumn id="22" name="Чт11" dataDxfId="26"/>
    <tableColumn id="23" name="Пт12" dataDxfId="25"/>
    <tableColumn id="24" name="Сб13" dataDxfId="24"/>
    <tableColumn id="25" name="Вс14" dataDxfId="23"/>
    <tableColumn id="26" name="Пн15" dataDxfId="22"/>
    <tableColumn id="27" name="Вт16" dataDxfId="21"/>
    <tableColumn id="28" name="Ср17" dataDxfId="20"/>
    <tableColumn id="29" name="Чт18" dataDxfId="19"/>
    <tableColumn id="30" name="Пт19" dataDxfId="18"/>
    <tableColumn id="31" name="Сб20" dataDxfId="17"/>
    <tableColumn id="32" name="Вс21" dataDxfId="16"/>
    <tableColumn id="33" name="Пн22" dataDxfId="15"/>
    <tableColumn id="34" name="Вт23" dataDxfId="14"/>
    <tableColumn id="35" name="Ср24" dataDxfId="13"/>
    <tableColumn id="36" name="Столбец1" dataDxfId="12">
      <calculatedColumnFormula>COUNT(F3:AI3)</calculatedColumnFormula>
    </tableColumn>
    <tableColumn id="37" name="Столбец2" dataDxfId="11">
      <calculatedColumnFormula>COUNTIFS(F3:AI3,"в")</calculatedColumnFormula>
    </tableColumn>
    <tableColumn id="38" name="Столбец3" dataDxfId="10">
      <calculatedColumnFormula>COUNTIFS(F3:AI3,"о")</calculatedColumnFormula>
    </tableColumn>
    <tableColumn id="39" name="Столбец4" dataDxfId="9">
      <calculatedColumnFormula>COUNTIFS(F3:AI3,"б")</calculatedColumnFormula>
    </tableColumn>
    <tableColumn id="40" name="Столбец5" dataDxfId="8">
      <calculatedColumnFormula>COUNT(F3:T3)</calculatedColumnFormula>
    </tableColumn>
    <tableColumn id="41" name="Столбец6" dataDxfId="7">
      <calculatedColumnFormula>COUNTIFS(F3:AI3,"4")</calculatedColumnFormula>
    </tableColumn>
    <tableColumn id="42" name="Ст" dataDxfId="6">
      <calculatedColumnFormula>COUNTIFS(F3:AI3,"3")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8" name="Таблица8" displayName="Таблица8" ref="K1:N103" totalsRowShown="0" dataDxfId="5" tableBorderDxfId="4">
  <autoFilter ref="K1:N103"/>
  <tableColumns count="4">
    <tableColumn id="1" name="Список персонала" dataDxfId="3"/>
    <tableColumn id="2" name="Столбец1" dataDxfId="2"/>
    <tableColumn id="3" name="Столбец2" dataDxfId="1"/>
    <tableColumn id="4" name="Вид работ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zoomScaleNormal="100" workbookViewId="0">
      <selection activeCell="B1" sqref="B1"/>
    </sheetView>
  </sheetViews>
  <sheetFormatPr defaultRowHeight="15" x14ac:dyDescent="0.25"/>
  <cols>
    <col min="1" max="1" width="16" customWidth="1"/>
  </cols>
  <sheetData>
    <row r="1" spans="1:22" ht="23.25" x14ac:dyDescent="0.35">
      <c r="A1" s="151">
        <v>41714</v>
      </c>
      <c r="B1" s="136" t="s">
        <v>283</v>
      </c>
    </row>
    <row r="2" spans="1:22" ht="23.25" x14ac:dyDescent="0.35">
      <c r="A2" s="151">
        <v>41713</v>
      </c>
      <c r="B2" s="149" t="s">
        <v>280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22" ht="23.25" x14ac:dyDescent="0.35">
      <c r="A3" s="151">
        <v>41712.031400462962</v>
      </c>
      <c r="B3" s="149" t="s">
        <v>281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22" ht="26.25" x14ac:dyDescent="0.4">
      <c r="A4" s="151">
        <v>41712.031400462962</v>
      </c>
      <c r="B4" s="135" t="s">
        <v>271</v>
      </c>
      <c r="C4" s="136"/>
      <c r="D4" s="136"/>
      <c r="E4" s="136"/>
      <c r="P4" s="143">
        <v>1</v>
      </c>
      <c r="Q4" s="143">
        <v>2</v>
      </c>
      <c r="R4" s="144">
        <v>3</v>
      </c>
      <c r="S4" s="145">
        <v>4</v>
      </c>
      <c r="T4" s="146" t="s">
        <v>189</v>
      </c>
      <c r="U4" s="147" t="s">
        <v>144</v>
      </c>
      <c r="V4" s="148" t="s">
        <v>143</v>
      </c>
    </row>
    <row r="5" spans="1:22" ht="26.25" x14ac:dyDescent="0.4">
      <c r="A5" s="151">
        <v>41712.031400462962</v>
      </c>
      <c r="B5" s="137" t="s">
        <v>273</v>
      </c>
    </row>
    <row r="6" spans="1:22" ht="23.25" x14ac:dyDescent="0.35">
      <c r="A6" s="151">
        <v>41712.031400462962</v>
      </c>
      <c r="B6" s="136" t="s">
        <v>272</v>
      </c>
    </row>
    <row r="7" spans="1:22" ht="18.75" x14ac:dyDescent="0.3">
      <c r="A7" s="151">
        <v>41712.031400462962</v>
      </c>
      <c r="B7" s="138" t="s">
        <v>274</v>
      </c>
      <c r="C7" s="138"/>
      <c r="D7" s="138"/>
      <c r="E7" s="141">
        <v>1</v>
      </c>
      <c r="F7" s="141">
        <v>2</v>
      </c>
      <c r="G7" s="141">
        <v>3</v>
      </c>
      <c r="H7" s="141">
        <v>4</v>
      </c>
      <c r="I7" s="140" t="s">
        <v>276</v>
      </c>
    </row>
    <row r="8" spans="1:22" ht="18.75" x14ac:dyDescent="0.3">
      <c r="A8" s="151">
        <v>41712.031400462962</v>
      </c>
      <c r="B8" s="139" t="s">
        <v>275</v>
      </c>
      <c r="E8" s="142">
        <v>1</v>
      </c>
      <c r="F8" s="142">
        <v>2</v>
      </c>
      <c r="G8" s="142">
        <v>3</v>
      </c>
      <c r="H8" s="142">
        <v>4</v>
      </c>
      <c r="I8" s="140" t="s">
        <v>277</v>
      </c>
    </row>
  </sheetData>
  <sortState ref="A11:B16">
    <sortCondition descending="1" ref="A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F0"/>
  </sheetPr>
  <dimension ref="B1:BK33"/>
  <sheetViews>
    <sheetView tabSelected="1" zoomScaleNormal="100" zoomScalePageLayoutView="85" workbookViewId="0">
      <selection activeCell="J14" sqref="J14:M14"/>
    </sheetView>
  </sheetViews>
  <sheetFormatPr defaultColWidth="9.140625" defaultRowHeight="15" x14ac:dyDescent="0.25"/>
  <cols>
    <col min="1" max="1" width="1.140625" customWidth="1"/>
    <col min="2" max="2" width="5.28515625" customWidth="1"/>
    <col min="4" max="4" width="8" customWidth="1"/>
    <col min="5" max="5" width="3.85546875" customWidth="1"/>
    <col min="6" max="6" width="4.5703125" customWidth="1"/>
    <col min="7" max="7" width="5" customWidth="1"/>
    <col min="8" max="8" width="9" customWidth="1"/>
    <col min="12" max="12" width="9.7109375" customWidth="1"/>
    <col min="13" max="13" width="8.7109375" customWidth="1"/>
    <col min="14" max="14" width="5.5703125" customWidth="1"/>
    <col min="15" max="15" width="1" customWidth="1"/>
    <col min="16" max="17" width="4.85546875" customWidth="1"/>
    <col min="18" max="18" width="4.28515625" customWidth="1"/>
    <col min="19" max="24" width="4.85546875" customWidth="1"/>
    <col min="25" max="25" width="1.42578125" customWidth="1"/>
    <col min="26" max="26" width="1.140625" customWidth="1"/>
    <col min="27" max="62" width="3.85546875" customWidth="1"/>
    <col min="63" max="63" width="3.140625" customWidth="1"/>
    <col min="64" max="64" width="1.140625" customWidth="1"/>
    <col min="65" max="65" width="3.85546875" customWidth="1"/>
  </cols>
  <sheetData>
    <row r="1" spans="2:63" ht="6.75" customHeight="1" thickBot="1" x14ac:dyDescent="0.3"/>
    <row r="2" spans="2:63" ht="15.75" x14ac:dyDescent="0.25">
      <c r="B2" s="196" t="s">
        <v>124</v>
      </c>
      <c r="C2" s="178" t="s">
        <v>104</v>
      </c>
      <c r="D2" s="178"/>
      <c r="E2" s="178"/>
      <c r="F2" s="178"/>
      <c r="G2" s="178"/>
      <c r="H2" s="178" t="s">
        <v>106</v>
      </c>
      <c r="I2" s="178" t="s">
        <v>122</v>
      </c>
      <c r="J2" s="178" t="s">
        <v>123</v>
      </c>
      <c r="K2" s="178"/>
      <c r="L2" s="178"/>
      <c r="M2" s="178"/>
      <c r="N2" s="180" t="s">
        <v>125</v>
      </c>
      <c r="Y2" s="8"/>
      <c r="Z2" s="8"/>
      <c r="AA2" s="32" t="s">
        <v>185</v>
      </c>
      <c r="AB2" s="32"/>
      <c r="AC2" s="32"/>
      <c r="AD2" s="184" t="s">
        <v>181</v>
      </c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7"/>
    </row>
    <row r="3" spans="2:63" ht="15.75" x14ac:dyDescent="0.25">
      <c r="B3" s="197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1"/>
      <c r="P3" s="269" t="s">
        <v>109</v>
      </c>
      <c r="Q3" s="269"/>
      <c r="R3" s="269"/>
      <c r="S3" s="269"/>
      <c r="T3" s="269"/>
      <c r="U3" s="269"/>
      <c r="V3" s="269"/>
      <c r="W3" s="269"/>
      <c r="X3" s="269"/>
      <c r="Y3" s="13"/>
      <c r="Z3" s="13"/>
      <c r="AA3" s="34" t="s">
        <v>186</v>
      </c>
      <c r="AB3" s="35"/>
      <c r="AC3" s="33"/>
      <c r="AD3" s="14"/>
      <c r="AE3" s="177" t="s">
        <v>278</v>
      </c>
      <c r="AF3" s="177"/>
      <c r="AG3" s="177"/>
      <c r="AH3" s="177"/>
      <c r="AI3" s="177"/>
      <c r="AJ3" s="177"/>
      <c r="AK3" s="177"/>
      <c r="AL3" s="177"/>
      <c r="AM3" s="177"/>
      <c r="AN3" s="177"/>
      <c r="AO3" s="177" t="s">
        <v>203</v>
      </c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 t="s">
        <v>207</v>
      </c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58"/>
    </row>
    <row r="4" spans="2:63" ht="18.600000000000001" customHeight="1" x14ac:dyDescent="0.3">
      <c r="B4" s="3"/>
      <c r="C4" s="164" t="e">
        <f>INDEX(Данные!$K$2:$K$346,Данные!A2,1)</f>
        <v>#N/A</v>
      </c>
      <c r="D4" s="165"/>
      <c r="E4" s="165"/>
      <c r="F4" s="152"/>
      <c r="G4" s="157" t="e">
        <f>INDEX(Данные!$K$2:$O$433,Данные!A2,5)</f>
        <v>#N/A</v>
      </c>
      <c r="H4" s="38" t="e">
        <f>INDEX(Данные!$K$2:$M$433,Данные!A2,3)</f>
        <v>#N/A</v>
      </c>
      <c r="I4" s="39"/>
      <c r="J4" s="198" t="e">
        <f>INDEX(Данные!$K$2:$N$565,Данные!A2,4)</f>
        <v>#N/A</v>
      </c>
      <c r="K4" s="198"/>
      <c r="L4" s="198"/>
      <c r="M4" s="198"/>
      <c r="N4" s="4"/>
      <c r="Y4" s="8"/>
      <c r="Z4" s="8"/>
      <c r="AA4" s="36" t="s">
        <v>126</v>
      </c>
      <c r="AB4" s="36"/>
      <c r="AC4" s="1"/>
      <c r="AD4" s="1"/>
      <c r="AJ4" s="182" t="s">
        <v>128</v>
      </c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" t="s">
        <v>129</v>
      </c>
      <c r="BD4" s="1"/>
    </row>
    <row r="5" spans="2:63" ht="18.600000000000001" customHeight="1" x14ac:dyDescent="0.3">
      <c r="B5" s="3"/>
      <c r="C5" s="164" t="e">
        <f>INDEX(Данные!$K$2:$K$346,Данные!A3,1)</f>
        <v>#N/A</v>
      </c>
      <c r="D5" s="165"/>
      <c r="E5" s="165"/>
      <c r="G5" s="157" t="e">
        <f>INDEX(Данные!$K$2:$O$433,Данные!A3,5)</f>
        <v>#N/A</v>
      </c>
      <c r="H5" s="38" t="e">
        <f>INDEX(Данные!$K$2:$M$433,Данные!A3,3)</f>
        <v>#N/A</v>
      </c>
      <c r="I5" s="39"/>
      <c r="J5" s="198" t="e">
        <f>INDEX(Данные!$K$2:$N$565,Данные!A3,4)</f>
        <v>#N/A</v>
      </c>
      <c r="K5" s="198"/>
      <c r="L5" s="198"/>
      <c r="M5" s="198"/>
      <c r="N5" s="4"/>
      <c r="P5" s="30" t="s">
        <v>110</v>
      </c>
      <c r="Q5" s="30"/>
      <c r="R5" s="30"/>
      <c r="S5" s="270" t="s">
        <v>147</v>
      </c>
      <c r="T5" s="270"/>
      <c r="U5" s="270"/>
      <c r="V5" s="270"/>
      <c r="W5" s="270"/>
      <c r="X5" s="270"/>
      <c r="Y5" s="9"/>
      <c r="Z5" s="9"/>
      <c r="AA5" s="37" t="s">
        <v>127</v>
      </c>
      <c r="AB5" s="30"/>
      <c r="AC5" s="32"/>
      <c r="AD5" s="32"/>
      <c r="AE5" s="7"/>
      <c r="AF5" s="7"/>
      <c r="AG5" s="7"/>
      <c r="AH5" s="7"/>
      <c r="AI5" s="7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32" t="s">
        <v>121</v>
      </c>
      <c r="BD5" s="32"/>
      <c r="BE5" s="7"/>
      <c r="BF5" s="7"/>
      <c r="BG5" s="7"/>
      <c r="BH5" s="7"/>
      <c r="BI5" s="7"/>
      <c r="BJ5" s="7"/>
      <c r="BK5" s="7"/>
    </row>
    <row r="6" spans="2:63" ht="18.600000000000001" customHeight="1" thickBot="1" x14ac:dyDescent="0.35">
      <c r="B6" s="3"/>
      <c r="C6" s="164" t="e">
        <f>INDEX(Данные!$K$2:$K$346,Данные!A4,1)</f>
        <v>#N/A</v>
      </c>
      <c r="D6" s="165"/>
      <c r="E6" s="165"/>
      <c r="F6" s="152"/>
      <c r="G6" s="157" t="e">
        <f>INDEX(Данные!$K$2:$O$433,Данные!A4,5)</f>
        <v>#N/A</v>
      </c>
      <c r="H6" s="38" t="e">
        <f>INDEX(Данные!$K$2:$M$433,Данные!A4,3)</f>
        <v>#N/A</v>
      </c>
      <c r="I6" s="39"/>
      <c r="J6" s="198" t="e">
        <f>INDEX(Данные!$K$2:$N$565,Данные!A4,4)</f>
        <v>#N/A</v>
      </c>
      <c r="K6" s="198"/>
      <c r="L6" s="198"/>
      <c r="M6" s="198"/>
      <c r="N6" s="4"/>
      <c r="P6" s="31" t="s">
        <v>111</v>
      </c>
      <c r="Q6" s="31"/>
      <c r="R6" s="31"/>
      <c r="S6" s="271" t="s">
        <v>148</v>
      </c>
      <c r="T6" s="271"/>
      <c r="U6" s="271"/>
      <c r="V6" s="271"/>
      <c r="W6" s="271"/>
      <c r="X6" s="271"/>
      <c r="Y6" s="9"/>
      <c r="Z6" s="9"/>
      <c r="AA6" s="9"/>
      <c r="AB6" s="9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</row>
    <row r="7" spans="2:63" ht="18.600000000000001" customHeight="1" x14ac:dyDescent="0.3">
      <c r="B7" s="3"/>
      <c r="C7" s="164" t="e">
        <f>INDEX(Данные!$K$2:$K$346,Данные!A5,1)</f>
        <v>#N/A</v>
      </c>
      <c r="D7" s="165"/>
      <c r="E7" s="165"/>
      <c r="F7" s="152"/>
      <c r="G7" s="157" t="e">
        <f>INDEX(Данные!$K$2:$O$433,Данные!A5,5)</f>
        <v>#N/A</v>
      </c>
      <c r="H7" s="38" t="e">
        <f>INDEX(Данные!$K$2:$M$433,Данные!A5,3)</f>
        <v>#N/A</v>
      </c>
      <c r="I7" s="39"/>
      <c r="J7" s="198" t="e">
        <f>INDEX(Данные!$K$2:$N$565,Данные!A5,4)</f>
        <v>#N/A</v>
      </c>
      <c r="K7" s="198"/>
      <c r="L7" s="198"/>
      <c r="M7" s="198"/>
      <c r="N7" s="4"/>
      <c r="P7" s="31" t="s">
        <v>112</v>
      </c>
      <c r="Q7" s="31"/>
      <c r="R7" s="31"/>
      <c r="S7" s="271" t="s">
        <v>150</v>
      </c>
      <c r="T7" s="271"/>
      <c r="U7" s="271"/>
      <c r="V7" s="271"/>
      <c r="W7" s="271"/>
      <c r="X7" s="271"/>
      <c r="Y7" s="9"/>
      <c r="Z7" s="9"/>
      <c r="AA7" s="186" t="s">
        <v>135</v>
      </c>
      <c r="AB7" s="187"/>
      <c r="AC7" s="187"/>
      <c r="AD7" s="187"/>
      <c r="AE7" s="187"/>
      <c r="AF7" s="187"/>
      <c r="AG7" s="187"/>
      <c r="AH7" s="188"/>
      <c r="AI7" s="258" t="s">
        <v>136</v>
      </c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59"/>
      <c r="AV7" s="258" t="s">
        <v>137</v>
      </c>
      <c r="AW7" s="259"/>
      <c r="AX7" s="262" t="s">
        <v>138</v>
      </c>
      <c r="AY7" s="263"/>
      <c r="AZ7" s="263"/>
      <c r="BA7" s="263"/>
      <c r="BB7" s="263"/>
      <c r="BC7" s="264"/>
      <c r="BD7" s="243" t="s">
        <v>139</v>
      </c>
      <c r="BE7" s="187"/>
      <c r="BF7" s="187"/>
      <c r="BG7" s="187"/>
      <c r="BH7" s="187"/>
      <c r="BI7" s="187"/>
      <c r="BJ7" s="187"/>
      <c r="BK7" s="244"/>
    </row>
    <row r="8" spans="2:63" ht="18.600000000000001" customHeight="1" x14ac:dyDescent="0.3">
      <c r="B8" s="3"/>
      <c r="C8" s="164" t="e">
        <f>INDEX(Данные!$K$2:$K$346,Данные!A6,1)</f>
        <v>#N/A</v>
      </c>
      <c r="D8" s="165"/>
      <c r="E8" s="165"/>
      <c r="F8" s="152"/>
      <c r="G8" s="157" t="e">
        <f>INDEX(Данные!$K$2:$O$433,Данные!A6,5)</f>
        <v>#N/A</v>
      </c>
      <c r="H8" s="38" t="e">
        <f>INDEX(Данные!$K$2:$M$433,Данные!A6,3)</f>
        <v>#N/A</v>
      </c>
      <c r="I8" s="39"/>
      <c r="J8" s="198" t="e">
        <f>INDEX(Данные!$K$2:$N$565,Данные!A6,4)</f>
        <v>#N/A</v>
      </c>
      <c r="K8" s="198"/>
      <c r="L8" s="198"/>
      <c r="M8" s="198"/>
      <c r="N8" s="4"/>
      <c r="P8" s="31" t="s">
        <v>113</v>
      </c>
      <c r="Q8" s="31"/>
      <c r="R8" s="31"/>
      <c r="S8" s="272">
        <f ca="1">TODAY()</f>
        <v>41714</v>
      </c>
      <c r="T8" s="272"/>
      <c r="U8" s="272"/>
      <c r="V8" s="272"/>
      <c r="W8" s="272"/>
      <c r="X8" s="272"/>
      <c r="Y8" s="9"/>
      <c r="Z8" s="9"/>
      <c r="AA8" s="189"/>
      <c r="AB8" s="190"/>
      <c r="AC8" s="190"/>
      <c r="AD8" s="190"/>
      <c r="AE8" s="190"/>
      <c r="AF8" s="190"/>
      <c r="AG8" s="190"/>
      <c r="AH8" s="191"/>
      <c r="AI8" s="260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61"/>
      <c r="AV8" s="260"/>
      <c r="AW8" s="261"/>
      <c r="AX8" s="265" t="s">
        <v>140</v>
      </c>
      <c r="AY8" s="266"/>
      <c r="AZ8" s="267"/>
      <c r="BA8" s="265" t="s">
        <v>141</v>
      </c>
      <c r="BB8" s="266"/>
      <c r="BC8" s="267"/>
      <c r="BD8" s="245"/>
      <c r="BE8" s="190"/>
      <c r="BF8" s="190"/>
      <c r="BG8" s="190"/>
      <c r="BH8" s="190"/>
      <c r="BI8" s="190"/>
      <c r="BJ8" s="190"/>
      <c r="BK8" s="246"/>
    </row>
    <row r="9" spans="2:63" ht="18.600000000000001" customHeight="1" x14ac:dyDescent="0.3">
      <c r="B9" s="3"/>
      <c r="C9" s="164" t="e">
        <f>INDEX(Данные!$K$2:$K$346,Данные!A7,1)</f>
        <v>#N/A</v>
      </c>
      <c r="D9" s="165"/>
      <c r="E9" s="165"/>
      <c r="F9" s="152"/>
      <c r="G9" s="157" t="e">
        <f>INDEX(Данные!$K$2:$O$433,Данные!A7,5)</f>
        <v>#N/A</v>
      </c>
      <c r="H9" s="38" t="e">
        <f>INDEX(Данные!$K$2:$M$433,Данные!A7,3)</f>
        <v>#N/A</v>
      </c>
      <c r="I9" s="39"/>
      <c r="J9" s="198" t="e">
        <f>INDEX(Данные!$K$2:$N$565,Данные!A7,4)</f>
        <v>#N/A</v>
      </c>
      <c r="K9" s="198"/>
      <c r="L9" s="198"/>
      <c r="M9" s="198"/>
      <c r="N9" s="4"/>
      <c r="P9" s="31" t="s">
        <v>114</v>
      </c>
      <c r="Q9" s="31"/>
      <c r="R9" s="31"/>
      <c r="S9" s="185">
        <v>1</v>
      </c>
      <c r="T9" s="185"/>
      <c r="U9" s="185"/>
      <c r="V9" s="185"/>
      <c r="W9" s="185"/>
      <c r="X9" s="43"/>
      <c r="Y9" s="9"/>
      <c r="Z9" s="9"/>
      <c r="AA9" s="192"/>
      <c r="AB9" s="193"/>
      <c r="AC9" s="193"/>
      <c r="AD9" s="193"/>
      <c r="AE9" s="193"/>
      <c r="AF9" s="193"/>
      <c r="AG9" s="193"/>
      <c r="AH9" s="194"/>
      <c r="AI9" s="195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4"/>
      <c r="AV9" s="166"/>
      <c r="AW9" s="172"/>
      <c r="AX9" s="166"/>
      <c r="AY9" s="167"/>
      <c r="AZ9" s="172"/>
      <c r="BA9" s="166"/>
      <c r="BB9" s="167"/>
      <c r="BC9" s="172"/>
      <c r="BD9" s="166"/>
      <c r="BE9" s="167"/>
      <c r="BF9" s="167"/>
      <c r="BG9" s="167"/>
      <c r="BH9" s="167"/>
      <c r="BI9" s="167"/>
      <c r="BJ9" s="167"/>
      <c r="BK9" s="168"/>
    </row>
    <row r="10" spans="2:63" ht="18.600000000000001" customHeight="1" x14ac:dyDescent="0.3">
      <c r="B10" s="3"/>
      <c r="C10" s="164" t="e">
        <f>INDEX(Данные!$K$2:$K$346,Данные!A8,1)</f>
        <v>#N/A</v>
      </c>
      <c r="D10" s="165"/>
      <c r="E10" s="165"/>
      <c r="F10" s="152"/>
      <c r="G10" s="157" t="e">
        <f>INDEX(Данные!$K$2:$O$433,Данные!A8,5)</f>
        <v>#N/A</v>
      </c>
      <c r="H10" s="38" t="e">
        <f>INDEX(Данные!$K$2:$M$433,Данные!A8,3)</f>
        <v>#N/A</v>
      </c>
      <c r="I10" s="41"/>
      <c r="J10" s="198" t="e">
        <f>INDEX(Данные!$K$2:$N$565,Данные!A8,4)</f>
        <v>#N/A</v>
      </c>
      <c r="K10" s="198"/>
      <c r="L10" s="198"/>
      <c r="M10" s="198"/>
      <c r="N10" s="4"/>
      <c r="P10" s="228" t="s">
        <v>115</v>
      </c>
      <c r="Q10" s="228"/>
      <c r="R10" s="228"/>
      <c r="S10" s="228"/>
      <c r="T10" s="228"/>
      <c r="U10" s="228"/>
      <c r="V10" s="228"/>
      <c r="W10" s="228"/>
      <c r="X10" s="228"/>
      <c r="Y10" s="10"/>
      <c r="Z10" s="10"/>
      <c r="AA10" s="192"/>
      <c r="AB10" s="193"/>
      <c r="AC10" s="193"/>
      <c r="AD10" s="193"/>
      <c r="AE10" s="193"/>
      <c r="AF10" s="193"/>
      <c r="AG10" s="193"/>
      <c r="AH10" s="194"/>
      <c r="AI10" s="255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7"/>
      <c r="AV10" s="166"/>
      <c r="AW10" s="172"/>
      <c r="AX10" s="166"/>
      <c r="AY10" s="167"/>
      <c r="AZ10" s="172"/>
      <c r="BA10" s="166"/>
      <c r="BB10" s="167"/>
      <c r="BC10" s="172"/>
      <c r="BD10" s="166"/>
      <c r="BE10" s="167"/>
      <c r="BF10" s="167"/>
      <c r="BG10" s="167"/>
      <c r="BH10" s="167"/>
      <c r="BI10" s="167"/>
      <c r="BJ10" s="167"/>
      <c r="BK10" s="168"/>
    </row>
    <row r="11" spans="2:63" ht="18.600000000000001" customHeight="1" x14ac:dyDescent="0.3">
      <c r="B11" s="3"/>
      <c r="C11" s="164" t="e">
        <f>INDEX(Данные!$K$2:$K$346,Данные!A9,1)</f>
        <v>#N/A</v>
      </c>
      <c r="D11" s="165"/>
      <c r="E11" s="165"/>
      <c r="F11" s="152"/>
      <c r="G11" s="157" t="e">
        <f>INDEX(Данные!$K$2:$O$433,Данные!A9,5)</f>
        <v>#N/A</v>
      </c>
      <c r="H11" s="38" t="e">
        <f>INDEX(Данные!$K$2:$M$433,Данные!A9,3)</f>
        <v>#N/A</v>
      </c>
      <c r="I11" s="40"/>
      <c r="J11" s="198" t="e">
        <f>INDEX(Данные!$K$2:$N$565,Данные!A9,4)</f>
        <v>#N/A</v>
      </c>
      <c r="K11" s="198"/>
      <c r="L11" s="198"/>
      <c r="M11" s="198"/>
      <c r="N11" s="4"/>
      <c r="P11" s="229"/>
      <c r="Q11" s="229"/>
      <c r="R11" s="229"/>
      <c r="S11" s="229"/>
      <c r="T11" s="229"/>
      <c r="U11" s="229"/>
      <c r="V11" s="229"/>
      <c r="W11" s="229"/>
      <c r="X11" s="229"/>
      <c r="Y11" s="10"/>
      <c r="Z11" s="10"/>
      <c r="AA11" s="192"/>
      <c r="AB11" s="193"/>
      <c r="AC11" s="193"/>
      <c r="AD11" s="193"/>
      <c r="AE11" s="193"/>
      <c r="AF11" s="193"/>
      <c r="AG11" s="193"/>
      <c r="AH11" s="194"/>
      <c r="AI11" s="255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7"/>
      <c r="AV11" s="166"/>
      <c r="AW11" s="172"/>
      <c r="AX11" s="166"/>
      <c r="AY11" s="167"/>
      <c r="AZ11" s="172"/>
      <c r="BA11" s="166"/>
      <c r="BB11" s="167"/>
      <c r="BC11" s="172"/>
      <c r="BD11" s="166"/>
      <c r="BE11" s="167"/>
      <c r="BF11" s="167"/>
      <c r="BG11" s="167"/>
      <c r="BH11" s="167"/>
      <c r="BI11" s="167"/>
      <c r="BJ11" s="167"/>
      <c r="BK11" s="168"/>
    </row>
    <row r="12" spans="2:63" ht="18.600000000000001" customHeight="1" thickBot="1" x14ac:dyDescent="0.35">
      <c r="B12" s="3"/>
      <c r="C12" s="164" t="e">
        <f>INDEX(Данные!$K$2:$K$346,Данные!A10,1)</f>
        <v>#N/A</v>
      </c>
      <c r="D12" s="165"/>
      <c r="E12" s="165"/>
      <c r="F12" s="152"/>
      <c r="G12" s="157" t="e">
        <f>INDEX(Данные!$K$2:$O$433,Данные!A10,5)</f>
        <v>#N/A</v>
      </c>
      <c r="H12" s="38" t="e">
        <f>INDEX(Данные!$K$2:$M$433,Данные!A10,3)</f>
        <v>#N/A</v>
      </c>
      <c r="I12" s="40"/>
      <c r="J12" s="198" t="e">
        <f>INDEX(Данные!$K$2:$N$565,Данные!A10,4)</f>
        <v>#N/A</v>
      </c>
      <c r="K12" s="198"/>
      <c r="L12" s="198"/>
      <c r="M12" s="198"/>
      <c r="N12" s="4"/>
      <c r="P12" s="229"/>
      <c r="Q12" s="229"/>
      <c r="R12" s="229"/>
      <c r="S12" s="229"/>
      <c r="T12" s="229"/>
      <c r="U12" s="229"/>
      <c r="V12" s="229"/>
      <c r="W12" s="229"/>
      <c r="X12" s="229"/>
      <c r="Y12" s="10"/>
      <c r="Z12" s="10"/>
      <c r="AA12" s="276"/>
      <c r="AB12" s="277"/>
      <c r="AC12" s="277"/>
      <c r="AD12" s="277"/>
      <c r="AE12" s="277"/>
      <c r="AF12" s="277"/>
      <c r="AG12" s="277"/>
      <c r="AH12" s="278"/>
      <c r="AI12" s="279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1"/>
      <c r="AV12" s="216"/>
      <c r="AW12" s="218"/>
      <c r="AX12" s="216"/>
      <c r="AY12" s="217"/>
      <c r="AZ12" s="218"/>
      <c r="BA12" s="216"/>
      <c r="BB12" s="217"/>
      <c r="BC12" s="218"/>
      <c r="BD12" s="216"/>
      <c r="BE12" s="217"/>
      <c r="BF12" s="217"/>
      <c r="BG12" s="217"/>
      <c r="BH12" s="217"/>
      <c r="BI12" s="217"/>
      <c r="BJ12" s="217"/>
      <c r="BK12" s="219"/>
    </row>
    <row r="13" spans="2:63" ht="18.600000000000001" customHeight="1" thickBot="1" x14ac:dyDescent="0.35">
      <c r="B13" s="3"/>
      <c r="C13" s="164" t="e">
        <f>INDEX(Данные!$K$2:$K$346,Данные!A11,1)</f>
        <v>#N/A</v>
      </c>
      <c r="D13" s="165"/>
      <c r="E13" s="165"/>
      <c r="F13" s="152"/>
      <c r="G13" s="157" t="e">
        <f>INDEX(Данные!$K$2:$O$433,Данные!A11,5)</f>
        <v>#N/A</v>
      </c>
      <c r="H13" s="38" t="e">
        <f>INDEX(Данные!$K$2:$M$433,Данные!A11,3)</f>
        <v>#N/A</v>
      </c>
      <c r="I13" s="41"/>
      <c r="J13" s="198" t="e">
        <f>INDEX(Данные!$K$2:$N$565,Данные!A11,4)</f>
        <v>#N/A</v>
      </c>
      <c r="K13" s="198"/>
      <c r="L13" s="198"/>
      <c r="M13" s="198"/>
      <c r="N13" s="4"/>
      <c r="P13" s="173" t="s">
        <v>287</v>
      </c>
      <c r="Q13" s="173"/>
      <c r="R13" s="173"/>
      <c r="S13" s="173"/>
      <c r="T13" s="173"/>
      <c r="U13" s="173"/>
      <c r="V13" s="173"/>
      <c r="W13" s="173"/>
      <c r="X13" s="173"/>
      <c r="Y13" s="11"/>
      <c r="Z13" s="11"/>
      <c r="AA13" s="247" t="s">
        <v>130</v>
      </c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</row>
    <row r="14" spans="2:63" ht="18.600000000000001" customHeight="1" x14ac:dyDescent="0.3">
      <c r="B14" s="3"/>
      <c r="C14" s="164" t="e">
        <f>INDEX(Данные!$K$2:$K$346,Данные!A12,1)</f>
        <v>#N/A</v>
      </c>
      <c r="D14" s="165"/>
      <c r="E14" s="165"/>
      <c r="F14" s="152"/>
      <c r="G14" s="157" t="e">
        <f>INDEX(Данные!$K$2:$O$433,Данные!A12,5)</f>
        <v>#N/A</v>
      </c>
      <c r="H14" s="38" t="e">
        <f>INDEX(Данные!$K$2:$M$433,Данные!A12,3)</f>
        <v>#N/A</v>
      </c>
      <c r="I14" s="41"/>
      <c r="J14" s="198" t="e">
        <f>INDEX(Данные!$K$2:$N$565,Данные!A12,4)</f>
        <v>#N/A</v>
      </c>
      <c r="K14" s="198"/>
      <c r="L14" s="198"/>
      <c r="M14" s="198"/>
      <c r="N14" s="4"/>
      <c r="P14" s="158"/>
      <c r="Q14" s="173" t="s">
        <v>288</v>
      </c>
      <c r="R14" s="173"/>
      <c r="S14" s="173"/>
      <c r="T14" s="173"/>
      <c r="U14" s="173"/>
      <c r="V14" s="173"/>
      <c r="W14" s="173"/>
      <c r="X14" s="158"/>
      <c r="Y14" s="11"/>
      <c r="Z14" s="11"/>
      <c r="AA14" s="186" t="s">
        <v>135</v>
      </c>
      <c r="AB14" s="187"/>
      <c r="AC14" s="187"/>
      <c r="AD14" s="187"/>
      <c r="AE14" s="187"/>
      <c r="AF14" s="187"/>
      <c r="AG14" s="187"/>
      <c r="AH14" s="188"/>
      <c r="AI14" s="243" t="s">
        <v>142</v>
      </c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8"/>
      <c r="AV14" s="258" t="s">
        <v>137</v>
      </c>
      <c r="AW14" s="259"/>
      <c r="AX14" s="262" t="s">
        <v>138</v>
      </c>
      <c r="AY14" s="263"/>
      <c r="AZ14" s="263"/>
      <c r="BA14" s="263"/>
      <c r="BB14" s="263"/>
      <c r="BC14" s="264"/>
      <c r="BD14" s="243" t="s">
        <v>139</v>
      </c>
      <c r="BE14" s="187"/>
      <c r="BF14" s="187"/>
      <c r="BG14" s="187"/>
      <c r="BH14" s="187"/>
      <c r="BI14" s="187"/>
      <c r="BJ14" s="187"/>
      <c r="BK14" s="244"/>
    </row>
    <row r="15" spans="2:63" ht="18.600000000000001" customHeight="1" x14ac:dyDescent="0.3">
      <c r="B15" s="3"/>
      <c r="C15" s="164" t="e">
        <f>INDEX(Данные!$K$2:$K$346,Данные!A13,1)</f>
        <v>#N/A</v>
      </c>
      <c r="D15" s="165"/>
      <c r="E15" s="165"/>
      <c r="F15" s="152"/>
      <c r="G15" s="157" t="e">
        <f>INDEX(Данные!$K$2:$O$433,Данные!A13,5)</f>
        <v>#N/A</v>
      </c>
      <c r="H15" s="38" t="e">
        <f>INDEX(Данные!$K$2:$M$433,Данные!A13,3)</f>
        <v>#N/A</v>
      </c>
      <c r="I15" s="40"/>
      <c r="J15" s="198" t="e">
        <f>INDEX(Данные!$K$2:$N$565,Данные!A13,4)</f>
        <v>#N/A</v>
      </c>
      <c r="K15" s="198"/>
      <c r="L15" s="198"/>
      <c r="M15" s="198"/>
      <c r="N15" s="4"/>
      <c r="P15" s="273" t="s">
        <v>13</v>
      </c>
      <c r="Q15" s="273"/>
      <c r="R15" s="273"/>
      <c r="S15" s="273"/>
      <c r="T15" s="273"/>
      <c r="U15" s="273"/>
      <c r="V15" s="273"/>
      <c r="W15" s="273"/>
      <c r="X15" s="273"/>
      <c r="Y15" s="9"/>
      <c r="Z15" s="9"/>
      <c r="AA15" s="189"/>
      <c r="AB15" s="190"/>
      <c r="AC15" s="190"/>
      <c r="AD15" s="190"/>
      <c r="AE15" s="190"/>
      <c r="AF15" s="190"/>
      <c r="AG15" s="190"/>
      <c r="AH15" s="191"/>
      <c r="AI15" s="245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1"/>
      <c r="AV15" s="260"/>
      <c r="AW15" s="261"/>
      <c r="AX15" s="265" t="s">
        <v>140</v>
      </c>
      <c r="AY15" s="266"/>
      <c r="AZ15" s="267"/>
      <c r="BA15" s="265" t="s">
        <v>141</v>
      </c>
      <c r="BB15" s="266"/>
      <c r="BC15" s="267"/>
      <c r="BD15" s="245"/>
      <c r="BE15" s="190"/>
      <c r="BF15" s="190"/>
      <c r="BG15" s="190"/>
      <c r="BH15" s="190"/>
      <c r="BI15" s="190"/>
      <c r="BJ15" s="190"/>
      <c r="BK15" s="246"/>
    </row>
    <row r="16" spans="2:63" ht="18.600000000000001" customHeight="1" x14ac:dyDescent="0.3">
      <c r="B16" s="3"/>
      <c r="C16" s="164" t="e">
        <f>INDEX(Данные!$K$2:$K$346,Данные!A14,1)</f>
        <v>#N/A</v>
      </c>
      <c r="D16" s="165"/>
      <c r="E16" s="165"/>
      <c r="F16" s="152"/>
      <c r="G16" s="157" t="e">
        <f>INDEX(Данные!$K$2:$O$433,Данные!A14,5)</f>
        <v>#N/A</v>
      </c>
      <c r="H16" s="38" t="e">
        <f>INDEX(Данные!$K$2:$M$433,Данные!A14,3)</f>
        <v>#N/A</v>
      </c>
      <c r="I16" s="39"/>
      <c r="J16" s="198" t="e">
        <f>INDEX(Данные!$K$2:$N$565,Данные!A14,4)</f>
        <v>#N/A</v>
      </c>
      <c r="K16" s="198"/>
      <c r="L16" s="198"/>
      <c r="M16" s="198"/>
      <c r="N16" s="4"/>
      <c r="P16" s="230" t="s">
        <v>104</v>
      </c>
      <c r="Q16" s="230"/>
      <c r="R16" s="230"/>
      <c r="S16" s="230"/>
      <c r="T16" s="230"/>
      <c r="U16" s="230"/>
      <c r="V16" s="230"/>
      <c r="W16" s="230"/>
      <c r="X16" s="230"/>
      <c r="Y16" s="18"/>
      <c r="Z16" s="18"/>
      <c r="AA16" s="252" t="s">
        <v>174</v>
      </c>
      <c r="AB16" s="232"/>
      <c r="AC16" s="232"/>
      <c r="AD16" s="232"/>
      <c r="AE16" s="232"/>
      <c r="AF16" s="232"/>
      <c r="AG16" s="232"/>
      <c r="AH16" s="233"/>
      <c r="AI16" s="231" t="s">
        <v>154</v>
      </c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3"/>
      <c r="AV16" s="234" t="s">
        <v>176</v>
      </c>
      <c r="AW16" s="235"/>
      <c r="AX16" s="236"/>
      <c r="AY16" s="237"/>
      <c r="AZ16" s="238"/>
      <c r="BA16" s="166"/>
      <c r="BB16" s="167"/>
      <c r="BC16" s="172"/>
      <c r="BD16" s="166"/>
      <c r="BE16" s="167"/>
      <c r="BF16" s="167"/>
      <c r="BG16" s="167"/>
      <c r="BH16" s="167"/>
      <c r="BI16" s="167"/>
      <c r="BJ16" s="167"/>
      <c r="BK16" s="168"/>
    </row>
    <row r="17" spans="2:63" ht="18.600000000000001" customHeight="1" x14ac:dyDescent="0.3">
      <c r="B17" s="3"/>
      <c r="C17" s="164" t="e">
        <f>INDEX(Данные!$K$2:$K$346,Данные!A15,1)</f>
        <v>#N/A</v>
      </c>
      <c r="D17" s="165"/>
      <c r="E17" s="165"/>
      <c r="F17" s="152"/>
      <c r="G17" s="157" t="e">
        <f>INDEX(Данные!$K$2:$O$433,Данные!A15,5)</f>
        <v>#N/A</v>
      </c>
      <c r="H17" s="38" t="e">
        <f>INDEX(Данные!$K$2:$M$433,Данные!A15,3)</f>
        <v>#N/A</v>
      </c>
      <c r="I17" s="39"/>
      <c r="J17" s="198" t="e">
        <f>INDEX(Данные!$K$2:$N$565,Данные!A15,4)</f>
        <v>#N/A</v>
      </c>
      <c r="K17" s="198"/>
      <c r="L17" s="198"/>
      <c r="M17" s="198"/>
      <c r="N17" s="4"/>
      <c r="P17" s="12"/>
      <c r="Q17" s="12"/>
      <c r="R17" s="12"/>
      <c r="S17" s="12"/>
      <c r="T17" s="12"/>
      <c r="U17" s="12"/>
      <c r="V17" s="12"/>
      <c r="W17" s="12"/>
      <c r="X17" s="12"/>
      <c r="Y17" s="9"/>
      <c r="Z17" s="9"/>
      <c r="AA17" s="169" t="s">
        <v>175</v>
      </c>
      <c r="AB17" s="170"/>
      <c r="AC17" s="170"/>
      <c r="AD17" s="170"/>
      <c r="AE17" s="170"/>
      <c r="AF17" s="170"/>
      <c r="AG17" s="170"/>
      <c r="AH17" s="171"/>
      <c r="AI17" s="231" t="s">
        <v>151</v>
      </c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3"/>
      <c r="AV17" s="234" t="s">
        <v>176</v>
      </c>
      <c r="AW17" s="235"/>
      <c r="AX17" s="236"/>
      <c r="AY17" s="237"/>
      <c r="AZ17" s="238"/>
      <c r="BA17" s="166"/>
      <c r="BB17" s="167"/>
      <c r="BC17" s="172"/>
      <c r="BD17" s="166"/>
      <c r="BE17" s="167"/>
      <c r="BF17" s="167"/>
      <c r="BG17" s="167"/>
      <c r="BH17" s="167"/>
      <c r="BI17" s="167"/>
      <c r="BJ17" s="167"/>
      <c r="BK17" s="168"/>
    </row>
    <row r="18" spans="2:63" ht="18.600000000000001" customHeight="1" thickBot="1" x14ac:dyDescent="0.35">
      <c r="B18" s="3"/>
      <c r="C18" s="164" t="e">
        <f>INDEX(Данные!$K$2:$K$346,Данные!A16,1)</f>
        <v>#N/A</v>
      </c>
      <c r="D18" s="165"/>
      <c r="E18" s="165"/>
      <c r="F18" s="152"/>
      <c r="G18" s="157" t="e">
        <f>INDEX(Данные!$K$2:$O$433,Данные!A16,5)</f>
        <v>#N/A</v>
      </c>
      <c r="H18" s="38" t="e">
        <f>INDEX(Данные!$K$2:$M$433,Данные!A16,3)</f>
        <v>#N/A</v>
      </c>
      <c r="I18" s="39"/>
      <c r="J18" s="198" t="e">
        <f>INDEX(Данные!$K$2:$N$565,Данные!A16,4)</f>
        <v>#N/A</v>
      </c>
      <c r="K18" s="198"/>
      <c r="L18" s="198"/>
      <c r="M18" s="198"/>
      <c r="N18" s="4"/>
      <c r="Q18" s="199" t="s">
        <v>116</v>
      </c>
      <c r="R18" s="199"/>
      <c r="S18" s="200"/>
      <c r="T18" s="200"/>
      <c r="U18" s="200"/>
      <c r="V18" s="199"/>
      <c r="W18" s="199"/>
      <c r="X18" s="19"/>
      <c r="Y18" s="20"/>
      <c r="Z18" s="20"/>
      <c r="AA18" s="174"/>
      <c r="AB18" s="175"/>
      <c r="AC18" s="175"/>
      <c r="AD18" s="175"/>
      <c r="AE18" s="175"/>
      <c r="AF18" s="175"/>
      <c r="AG18" s="175"/>
      <c r="AH18" s="176"/>
      <c r="AI18" s="166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72"/>
      <c r="AV18" s="166"/>
      <c r="AW18" s="172"/>
      <c r="AX18" s="166"/>
      <c r="AY18" s="167"/>
      <c r="AZ18" s="172"/>
      <c r="BA18" s="166"/>
      <c r="BB18" s="167"/>
      <c r="BC18" s="172"/>
      <c r="BD18" s="166"/>
      <c r="BE18" s="167"/>
      <c r="BF18" s="167"/>
      <c r="BG18" s="167"/>
      <c r="BH18" s="167"/>
      <c r="BI18" s="167"/>
      <c r="BJ18" s="167"/>
      <c r="BK18" s="168"/>
    </row>
    <row r="19" spans="2:63" ht="18.600000000000001" customHeight="1" x14ac:dyDescent="0.3">
      <c r="B19" s="3"/>
      <c r="C19" s="164" t="e">
        <f>INDEX(Данные!$K$2:$K$346,Данные!A17,1)</f>
        <v>#N/A</v>
      </c>
      <c r="D19" s="165"/>
      <c r="E19" s="165"/>
      <c r="F19" s="152"/>
      <c r="G19" s="157" t="e">
        <f>INDEX(Данные!$K$2:$O$433,Данные!A17,5)</f>
        <v>#N/A</v>
      </c>
      <c r="H19" s="38" t="e">
        <f>INDEX(Данные!$K$2:$M$433,Данные!A17,3)</f>
        <v>#N/A</v>
      </c>
      <c r="I19" s="39"/>
      <c r="J19" s="198" t="e">
        <f>INDEX(Данные!$K$2:$N$565,Данные!A17,4)</f>
        <v>#N/A</v>
      </c>
      <c r="K19" s="198"/>
      <c r="L19" s="198"/>
      <c r="M19" s="198"/>
      <c r="N19" s="4"/>
      <c r="P19" s="204" t="s">
        <v>117</v>
      </c>
      <c r="Q19" s="205"/>
      <c r="R19" s="206"/>
      <c r="S19" s="201" t="s">
        <v>118</v>
      </c>
      <c r="T19" s="201" t="s">
        <v>119</v>
      </c>
      <c r="U19" s="201" t="s">
        <v>118</v>
      </c>
      <c r="V19" s="201" t="s">
        <v>119</v>
      </c>
      <c r="W19" s="201" t="s">
        <v>118</v>
      </c>
      <c r="X19" s="249" t="s">
        <v>119</v>
      </c>
      <c r="Y19" s="21"/>
      <c r="Z19" s="21"/>
      <c r="AA19" s="174"/>
      <c r="AB19" s="175"/>
      <c r="AC19" s="175"/>
      <c r="AD19" s="175"/>
      <c r="AE19" s="175"/>
      <c r="AF19" s="175"/>
      <c r="AG19" s="175"/>
      <c r="AH19" s="176"/>
      <c r="AI19" s="166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72"/>
      <c r="AV19" s="166"/>
      <c r="AW19" s="172"/>
      <c r="AX19" s="166"/>
      <c r="AY19" s="167"/>
      <c r="AZ19" s="172"/>
      <c r="BA19" s="166"/>
      <c r="BB19" s="167"/>
      <c r="BC19" s="172"/>
      <c r="BD19" s="166"/>
      <c r="BE19" s="167"/>
      <c r="BF19" s="167"/>
      <c r="BG19" s="167"/>
      <c r="BH19" s="167"/>
      <c r="BI19" s="167"/>
      <c r="BJ19" s="167"/>
      <c r="BK19" s="168"/>
    </row>
    <row r="20" spans="2:63" ht="18.600000000000001" customHeight="1" x14ac:dyDescent="0.3">
      <c r="B20" s="3"/>
      <c r="C20" s="164" t="e">
        <f>INDEX(Данные!$K$2:$K$346,Данные!A18,1)</f>
        <v>#N/A</v>
      </c>
      <c r="D20" s="165"/>
      <c r="E20" s="165"/>
      <c r="F20" s="152"/>
      <c r="G20" s="157" t="e">
        <f>INDEX(Данные!$K$2:$O$433,Данные!A18,5)</f>
        <v>#N/A</v>
      </c>
      <c r="H20" s="38" t="e">
        <f>INDEX(Данные!$K$2:$M$433,Данные!A18,3)</f>
        <v>#N/A</v>
      </c>
      <c r="I20" s="75"/>
      <c r="J20" s="198" t="e">
        <f>INDEX(Данные!$K$2:$N$565,Данные!A18,4)</f>
        <v>#N/A</v>
      </c>
      <c r="K20" s="198"/>
      <c r="L20" s="198"/>
      <c r="M20" s="198"/>
      <c r="N20" s="4"/>
      <c r="P20" s="207"/>
      <c r="Q20" s="208"/>
      <c r="R20" s="209"/>
      <c r="S20" s="202"/>
      <c r="T20" s="202"/>
      <c r="U20" s="202"/>
      <c r="V20" s="202"/>
      <c r="W20" s="202"/>
      <c r="X20" s="250"/>
      <c r="Y20" s="21"/>
      <c r="Z20" s="21"/>
      <c r="AA20" s="174"/>
      <c r="AB20" s="175"/>
      <c r="AC20" s="175"/>
      <c r="AD20" s="175"/>
      <c r="AE20" s="175"/>
      <c r="AF20" s="175"/>
      <c r="AG20" s="175"/>
      <c r="AH20" s="176"/>
      <c r="AI20" s="166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72"/>
      <c r="AV20" s="166"/>
      <c r="AW20" s="172"/>
      <c r="AX20" s="166"/>
      <c r="AY20" s="167"/>
      <c r="AZ20" s="172"/>
      <c r="BA20" s="166"/>
      <c r="BB20" s="167"/>
      <c r="BC20" s="172"/>
      <c r="BD20" s="166"/>
      <c r="BE20" s="167"/>
      <c r="BF20" s="167"/>
      <c r="BG20" s="167"/>
      <c r="BH20" s="167"/>
      <c r="BI20" s="167"/>
      <c r="BJ20" s="167"/>
      <c r="BK20" s="168"/>
    </row>
    <row r="21" spans="2:63" ht="18.600000000000001" customHeight="1" x14ac:dyDescent="0.3">
      <c r="B21" s="3"/>
      <c r="C21" s="164" t="e">
        <f>INDEX(Данные!$K$2:$K$346,Данные!A19,1)</f>
        <v>#N/A</v>
      </c>
      <c r="D21" s="165"/>
      <c r="E21" s="165"/>
      <c r="F21" s="152"/>
      <c r="G21" s="157" t="e">
        <f>INDEX(Данные!$K$2:$O$433,Данные!A19,5)</f>
        <v>#N/A</v>
      </c>
      <c r="H21" s="38" t="e">
        <f>INDEX(Данные!$K$2:$M$433,Данные!A19,3)</f>
        <v>#N/A</v>
      </c>
      <c r="I21" s="60"/>
      <c r="J21" s="198" t="e">
        <f>INDEX(Данные!$K$2:$N$565,Данные!A19,4)</f>
        <v>#N/A</v>
      </c>
      <c r="K21" s="198"/>
      <c r="L21" s="198"/>
      <c r="M21" s="198"/>
      <c r="N21" s="4"/>
      <c r="P21" s="207"/>
      <c r="Q21" s="208"/>
      <c r="R21" s="209"/>
      <c r="S21" s="202"/>
      <c r="T21" s="202"/>
      <c r="U21" s="202"/>
      <c r="V21" s="202"/>
      <c r="W21" s="202"/>
      <c r="X21" s="250"/>
      <c r="Y21" s="21"/>
      <c r="Z21" s="21"/>
      <c r="AA21" s="174"/>
      <c r="AB21" s="175"/>
      <c r="AC21" s="175"/>
      <c r="AD21" s="175"/>
      <c r="AE21" s="175"/>
      <c r="AF21" s="175"/>
      <c r="AG21" s="175"/>
      <c r="AH21" s="176"/>
      <c r="AI21" s="166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72"/>
      <c r="AV21" s="166"/>
      <c r="AW21" s="172"/>
      <c r="AX21" s="166"/>
      <c r="AY21" s="167"/>
      <c r="AZ21" s="172"/>
      <c r="BA21" s="166"/>
      <c r="BB21" s="167"/>
      <c r="BC21" s="172"/>
      <c r="BD21" s="166"/>
      <c r="BE21" s="167"/>
      <c r="BF21" s="167"/>
      <c r="BG21" s="167"/>
      <c r="BH21" s="167"/>
      <c r="BI21" s="167"/>
      <c r="BJ21" s="167"/>
      <c r="BK21" s="168"/>
    </row>
    <row r="22" spans="2:63" ht="18.600000000000001" customHeight="1" x14ac:dyDescent="0.3">
      <c r="B22" s="3"/>
      <c r="C22" s="164" t="e">
        <f>INDEX(Данные!$K$2:$K$346,Данные!A20,1)</f>
        <v>#N/A</v>
      </c>
      <c r="D22" s="165"/>
      <c r="E22" s="165"/>
      <c r="F22" s="152"/>
      <c r="G22" s="157" t="e">
        <f>INDEX(Данные!$K$2:$O$433,Данные!A20,5)</f>
        <v>#N/A</v>
      </c>
      <c r="H22" s="38" t="e">
        <f>INDEX(Данные!$K$2:$M$433,Данные!A20,3)</f>
        <v>#N/A</v>
      </c>
      <c r="I22" s="60"/>
      <c r="J22" s="198" t="e">
        <f>INDEX(Данные!$K$2:$N$565,Данные!A20,4)</f>
        <v>#N/A</v>
      </c>
      <c r="K22" s="198"/>
      <c r="L22" s="198"/>
      <c r="M22" s="198"/>
      <c r="N22" s="4"/>
      <c r="P22" s="210"/>
      <c r="Q22" s="211"/>
      <c r="R22" s="212"/>
      <c r="S22" s="203"/>
      <c r="T22" s="203"/>
      <c r="U22" s="203"/>
      <c r="V22" s="203"/>
      <c r="W22" s="203"/>
      <c r="X22" s="251"/>
      <c r="Y22" s="21"/>
      <c r="Z22" s="21"/>
      <c r="AA22" s="174"/>
      <c r="AB22" s="175"/>
      <c r="AC22" s="175"/>
      <c r="AD22" s="175"/>
      <c r="AE22" s="175"/>
      <c r="AF22" s="175"/>
      <c r="AG22" s="175"/>
      <c r="AH22" s="176"/>
      <c r="AI22" s="166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72"/>
      <c r="AV22" s="166"/>
      <c r="AW22" s="172"/>
      <c r="AX22" s="166"/>
      <c r="AY22" s="167"/>
      <c r="AZ22" s="172"/>
      <c r="BA22" s="166"/>
      <c r="BB22" s="167"/>
      <c r="BC22" s="172"/>
      <c r="BD22" s="166"/>
      <c r="BE22" s="167"/>
      <c r="BF22" s="167"/>
      <c r="BG22" s="167"/>
      <c r="BH22" s="167"/>
      <c r="BI22" s="167"/>
      <c r="BJ22" s="167"/>
      <c r="BK22" s="168"/>
    </row>
    <row r="23" spans="2:63" ht="18.600000000000001" customHeight="1" thickBot="1" x14ac:dyDescent="0.35">
      <c r="B23" s="3"/>
      <c r="C23" s="164" t="e">
        <f>INDEX(Данные!$K$2:$K$346,Данные!A21,1)</f>
        <v>#N/A</v>
      </c>
      <c r="D23" s="165"/>
      <c r="E23" s="165"/>
      <c r="F23" s="152"/>
      <c r="G23" s="157" t="e">
        <f>INDEX(Данные!$K$2:$O$433,Данные!A21,5)</f>
        <v>#N/A</v>
      </c>
      <c r="H23" s="38" t="e">
        <f>INDEX(Данные!$K$2:$M$433,Данные!A21,3)</f>
        <v>#N/A</v>
      </c>
      <c r="I23" s="60"/>
      <c r="J23" s="198" t="e">
        <f>INDEX(Данные!$K$2:$N$565,Данные!A21,4)</f>
        <v>#N/A</v>
      </c>
      <c r="K23" s="198"/>
      <c r="L23" s="198"/>
      <c r="M23" s="198"/>
      <c r="N23" s="4"/>
      <c r="P23" s="213" t="s">
        <v>158</v>
      </c>
      <c r="Q23" s="214"/>
      <c r="R23" s="215"/>
      <c r="S23" s="22"/>
      <c r="T23" s="22"/>
      <c r="U23" s="22"/>
      <c r="V23" s="2"/>
      <c r="W23" s="2"/>
      <c r="X23" s="4"/>
      <c r="Y23" s="8"/>
      <c r="Z23" s="8"/>
      <c r="AA23" s="220"/>
      <c r="AB23" s="221"/>
      <c r="AC23" s="221"/>
      <c r="AD23" s="221"/>
      <c r="AE23" s="221"/>
      <c r="AF23" s="221"/>
      <c r="AG23" s="221"/>
      <c r="AH23" s="222"/>
      <c r="AI23" s="216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8"/>
      <c r="AV23" s="216"/>
      <c r="AW23" s="218"/>
      <c r="AX23" s="216"/>
      <c r="AY23" s="217"/>
      <c r="AZ23" s="218"/>
      <c r="BA23" s="216"/>
      <c r="BB23" s="217"/>
      <c r="BC23" s="218"/>
      <c r="BD23" s="216"/>
      <c r="BE23" s="217"/>
      <c r="BF23" s="217"/>
      <c r="BG23" s="217"/>
      <c r="BH23" s="217"/>
      <c r="BI23" s="217"/>
      <c r="BJ23" s="217"/>
      <c r="BK23" s="219"/>
    </row>
    <row r="24" spans="2:63" ht="18.600000000000001" customHeight="1" x14ac:dyDescent="0.3">
      <c r="B24" s="3"/>
      <c r="C24" s="164" t="e">
        <f>INDEX(Данные!$K$2:$K$346,Данные!A22,1)</f>
        <v>#N/A</v>
      </c>
      <c r="D24" s="165"/>
      <c r="E24" s="165"/>
      <c r="F24" s="152"/>
      <c r="G24" s="157" t="e">
        <f>INDEX(Данные!$K$2:$O$433,Данные!A22,5)</f>
        <v>#N/A</v>
      </c>
      <c r="H24" s="38" t="e">
        <f>INDEX(Данные!$K$2:$M$433,Данные!A22,3)</f>
        <v>#N/A</v>
      </c>
      <c r="I24" s="60"/>
      <c r="J24" s="198" t="e">
        <f>INDEX(Данные!$K$2:$N$565,Данные!A22,4)</f>
        <v>#N/A</v>
      </c>
      <c r="K24" s="198"/>
      <c r="L24" s="198"/>
      <c r="M24" s="198"/>
      <c r="N24" s="4"/>
      <c r="P24" s="213" t="s">
        <v>159</v>
      </c>
      <c r="Q24" s="214"/>
      <c r="R24" s="215"/>
      <c r="S24" s="22"/>
      <c r="T24" s="22"/>
      <c r="U24" s="22"/>
      <c r="V24" s="2"/>
      <c r="W24" s="2"/>
      <c r="X24" s="4"/>
      <c r="Y24" s="8"/>
      <c r="Z24" s="8"/>
      <c r="AA24" s="226" t="s">
        <v>131</v>
      </c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  <c r="AR24" s="226"/>
      <c r="AS24" s="226"/>
      <c r="AT24" s="226"/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6"/>
      <c r="BH24" s="226"/>
      <c r="BI24" s="226"/>
      <c r="BJ24" s="226"/>
      <c r="BK24" s="226"/>
    </row>
    <row r="25" spans="2:63" ht="18.600000000000001" customHeight="1" thickBot="1" x14ac:dyDescent="0.35">
      <c r="B25" s="3"/>
      <c r="C25" s="164" t="e">
        <f>INDEX(Данные!$K$2:$K$346,Данные!A23,1)</f>
        <v>#N/A</v>
      </c>
      <c r="D25" s="165"/>
      <c r="E25" s="165"/>
      <c r="F25" s="152"/>
      <c r="G25" s="157" t="e">
        <f>INDEX(Данные!$K$2:$O$433,Данные!A23,5)</f>
        <v>#N/A</v>
      </c>
      <c r="H25" s="38" t="e">
        <f>INDEX(Данные!$K$2:$M$433,Данные!A23,3)</f>
        <v>#N/A</v>
      </c>
      <c r="I25" s="60"/>
      <c r="J25" s="198" t="e">
        <f>INDEX(Данные!$K$2:$N$565,Данные!A23,4)</f>
        <v>#N/A</v>
      </c>
      <c r="K25" s="198"/>
      <c r="L25" s="198"/>
      <c r="M25" s="198"/>
      <c r="N25" s="4"/>
      <c r="P25" s="213" t="s">
        <v>163</v>
      </c>
      <c r="Q25" s="214"/>
      <c r="R25" s="215"/>
      <c r="S25" s="22"/>
      <c r="T25" s="22"/>
      <c r="U25" s="22"/>
      <c r="V25" s="2"/>
      <c r="W25" s="2"/>
      <c r="X25" s="4"/>
      <c r="Y25" s="8"/>
      <c r="Z25" s="8"/>
      <c r="AA25" s="199" t="s">
        <v>132</v>
      </c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29"/>
      <c r="AT25" s="227" t="s">
        <v>133</v>
      </c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7"/>
      <c r="BJ25" s="227"/>
      <c r="BK25" s="227"/>
    </row>
    <row r="26" spans="2:63" ht="18.600000000000001" customHeight="1" x14ac:dyDescent="0.3">
      <c r="B26" s="3"/>
      <c r="C26" s="164" t="e">
        <f>INDEX(Данные!$K$2:$K$346,Данные!A24,1)</f>
        <v>#N/A</v>
      </c>
      <c r="D26" s="165"/>
      <c r="E26" s="165"/>
      <c r="F26" s="152"/>
      <c r="G26" s="157" t="e">
        <f>INDEX(Данные!$K$2:$O$433,Данные!A24,5)</f>
        <v>#N/A</v>
      </c>
      <c r="H26" s="38" t="e">
        <f>INDEX(Данные!$K$2:$M$433,Данные!A24,3)</f>
        <v>#N/A</v>
      </c>
      <c r="I26" s="60"/>
      <c r="J26" s="198" t="e">
        <f>INDEX(Данные!$K$2:$N$565,Данные!A24,4)</f>
        <v>#N/A</v>
      </c>
      <c r="K26" s="198"/>
      <c r="L26" s="198"/>
      <c r="M26" s="198"/>
      <c r="N26" s="4"/>
      <c r="P26" s="213" t="s">
        <v>161</v>
      </c>
      <c r="Q26" s="214"/>
      <c r="R26" s="215"/>
      <c r="S26" s="22"/>
      <c r="T26" s="22"/>
      <c r="U26" s="22"/>
      <c r="V26" s="2"/>
      <c r="W26" s="2"/>
      <c r="X26" s="4"/>
      <c r="Y26" s="8"/>
      <c r="Z26" s="8"/>
      <c r="AA26" s="15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24"/>
      <c r="AS26" s="8"/>
      <c r="AT26" s="248" t="s">
        <v>104</v>
      </c>
      <c r="AU26" s="224"/>
      <c r="AV26" s="224"/>
      <c r="AW26" s="224"/>
      <c r="AX26" s="225"/>
      <c r="AY26" s="223" t="s">
        <v>134</v>
      </c>
      <c r="AZ26" s="224"/>
      <c r="BA26" s="224"/>
      <c r="BB26" s="225"/>
      <c r="BC26" s="223" t="s">
        <v>104</v>
      </c>
      <c r="BD26" s="224"/>
      <c r="BE26" s="224"/>
      <c r="BF26" s="224"/>
      <c r="BG26" s="225"/>
      <c r="BH26" s="223" t="s">
        <v>134</v>
      </c>
      <c r="BI26" s="224"/>
      <c r="BJ26" s="224"/>
      <c r="BK26" s="242"/>
    </row>
    <row r="27" spans="2:63" ht="18.600000000000001" customHeight="1" x14ac:dyDescent="0.3">
      <c r="B27" s="3"/>
      <c r="C27" s="164" t="e">
        <f>INDEX(Данные!$K$2:$K$346,Данные!A25,1)</f>
        <v>#N/A</v>
      </c>
      <c r="D27" s="165"/>
      <c r="E27" s="165"/>
      <c r="F27" s="152"/>
      <c r="G27" s="157" t="e">
        <f>INDEX(Данные!$K$2:$O$433,Данные!A25,5)</f>
        <v>#N/A</v>
      </c>
      <c r="H27" s="38" t="e">
        <f>INDEX(Данные!$K$2:$M$433,Данные!A25,3)</f>
        <v>#N/A</v>
      </c>
      <c r="I27" s="60"/>
      <c r="J27" s="198" t="e">
        <f>INDEX(Данные!$K$2:$N$565,Данные!A25,4)</f>
        <v>#N/A</v>
      </c>
      <c r="K27" s="198"/>
      <c r="L27" s="198"/>
      <c r="M27" s="198"/>
      <c r="N27" s="4"/>
      <c r="P27" s="213" t="s">
        <v>162</v>
      </c>
      <c r="Q27" s="214"/>
      <c r="R27" s="215"/>
      <c r="S27" s="22"/>
      <c r="T27" s="22"/>
      <c r="U27" s="22"/>
      <c r="V27" s="2"/>
      <c r="W27" s="2"/>
      <c r="X27" s="4"/>
      <c r="Y27" s="8"/>
      <c r="Z27" s="8"/>
      <c r="AA27" s="17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25"/>
      <c r="AS27" s="8"/>
      <c r="AT27" s="253"/>
      <c r="AU27" s="167"/>
      <c r="AV27" s="167"/>
      <c r="AW27" s="167"/>
      <c r="AX27" s="172"/>
      <c r="AY27" s="166"/>
      <c r="AZ27" s="167"/>
      <c r="BA27" s="167"/>
      <c r="BB27" s="172"/>
      <c r="BC27" s="166"/>
      <c r="BD27" s="167"/>
      <c r="BE27" s="167"/>
      <c r="BF27" s="167"/>
      <c r="BG27" s="172"/>
      <c r="BH27" s="166"/>
      <c r="BI27" s="167"/>
      <c r="BJ27" s="167"/>
      <c r="BK27" s="168"/>
    </row>
    <row r="28" spans="2:63" ht="18.600000000000001" customHeight="1" x14ac:dyDescent="0.3">
      <c r="B28" s="3"/>
      <c r="C28" s="164" t="e">
        <f>INDEX(Данные!$K$2:$K$346,Данные!A26,1)</f>
        <v>#N/A</v>
      </c>
      <c r="D28" s="165"/>
      <c r="E28" s="165"/>
      <c r="F28" s="152"/>
      <c r="G28" s="157" t="e">
        <f>INDEX(Данные!$K$2:$O$433,Данные!A26,5)</f>
        <v>#N/A</v>
      </c>
      <c r="H28" s="38" t="e">
        <f>INDEX(Данные!$K$2:$M$433,Данные!A26,3)</f>
        <v>#N/A</v>
      </c>
      <c r="I28" s="61"/>
      <c r="J28" s="198" t="e">
        <f>INDEX(Данные!$K$2:$N$565,Данные!A26,4)</f>
        <v>#N/A</v>
      </c>
      <c r="K28" s="198"/>
      <c r="L28" s="198"/>
      <c r="M28" s="198"/>
      <c r="N28" s="4"/>
      <c r="P28" s="213" t="s">
        <v>163</v>
      </c>
      <c r="Q28" s="214"/>
      <c r="R28" s="215"/>
      <c r="S28" s="22"/>
      <c r="T28" s="22"/>
      <c r="U28" s="22"/>
      <c r="V28" s="2"/>
      <c r="W28" s="2"/>
      <c r="X28" s="4"/>
      <c r="Y28" s="8"/>
      <c r="Z28" s="8"/>
      <c r="AA28" s="17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25"/>
      <c r="AS28" s="8"/>
      <c r="AT28" s="253"/>
      <c r="AU28" s="167"/>
      <c r="AV28" s="167"/>
      <c r="AW28" s="167"/>
      <c r="AX28" s="172"/>
      <c r="AY28" s="166"/>
      <c r="AZ28" s="167"/>
      <c r="BA28" s="167"/>
      <c r="BB28" s="172"/>
      <c r="BC28" s="166"/>
      <c r="BD28" s="167"/>
      <c r="BE28" s="167"/>
      <c r="BF28" s="167"/>
      <c r="BG28" s="172"/>
      <c r="BH28" s="166"/>
      <c r="BI28" s="167"/>
      <c r="BJ28" s="167"/>
      <c r="BK28" s="168"/>
    </row>
    <row r="29" spans="2:63" ht="18.600000000000001" customHeight="1" thickBot="1" x14ac:dyDescent="0.35">
      <c r="B29" s="3"/>
      <c r="C29" s="164" t="e">
        <f>INDEX(Данные!$K$2:$K$346,Данные!A27,1)</f>
        <v>#N/A</v>
      </c>
      <c r="D29" s="165"/>
      <c r="E29" s="165"/>
      <c r="F29" s="152"/>
      <c r="G29" s="157" t="e">
        <f>INDEX(Данные!$K$2:$O$433,Данные!A27,5)</f>
        <v>#N/A</v>
      </c>
      <c r="H29" s="38" t="e">
        <f>INDEX(Данные!$K$2:$M$433,Данные!A27,3)</f>
        <v>#N/A</v>
      </c>
      <c r="I29" s="62"/>
      <c r="J29" s="198" t="e">
        <f>INDEX(Данные!$K$2:$N$565,Данные!A27,4)</f>
        <v>#N/A</v>
      </c>
      <c r="K29" s="198"/>
      <c r="L29" s="198"/>
      <c r="M29" s="198"/>
      <c r="N29" s="4"/>
      <c r="P29" s="239" t="s">
        <v>165</v>
      </c>
      <c r="Q29" s="240"/>
      <c r="R29" s="241"/>
      <c r="S29" s="23"/>
      <c r="T29" s="23"/>
      <c r="U29" s="23"/>
      <c r="V29" s="5"/>
      <c r="W29" s="5"/>
      <c r="X29" s="6"/>
      <c r="Y29" s="8"/>
      <c r="Z29" s="8"/>
      <c r="AA29" s="17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25"/>
      <c r="AS29" s="8"/>
      <c r="AT29" s="253"/>
      <c r="AU29" s="167"/>
      <c r="AV29" s="167"/>
      <c r="AW29" s="167"/>
      <c r="AX29" s="172"/>
      <c r="AY29" s="166"/>
      <c r="AZ29" s="167"/>
      <c r="BA29" s="167"/>
      <c r="BB29" s="172"/>
      <c r="BC29" s="166"/>
      <c r="BD29" s="167"/>
      <c r="BE29" s="167"/>
      <c r="BF29" s="167"/>
      <c r="BG29" s="172"/>
      <c r="BH29" s="166"/>
      <c r="BI29" s="167"/>
      <c r="BJ29" s="167"/>
      <c r="BK29" s="168"/>
    </row>
    <row r="30" spans="2:63" ht="18.600000000000001" customHeight="1" thickBot="1" x14ac:dyDescent="0.35">
      <c r="B30" s="3"/>
      <c r="C30" s="164" t="e">
        <f>INDEX(Данные!$K$2:$K$346,Данные!A28,1)</f>
        <v>#N/A</v>
      </c>
      <c r="D30" s="165"/>
      <c r="E30" s="165"/>
      <c r="F30" s="152"/>
      <c r="G30" s="157" t="e">
        <f>INDEX(Данные!$K$2:$O$433,Данные!A28,5)</f>
        <v>#N/A</v>
      </c>
      <c r="H30" s="38" t="e">
        <f>INDEX(Данные!$K$2:$M$433,Данные!A28,3)</f>
        <v>#N/A</v>
      </c>
      <c r="I30" s="62"/>
      <c r="J30" s="198" t="e">
        <f>INDEX(Данные!$K$2:$N$565,Данные!A28,4)</f>
        <v>#N/A</v>
      </c>
      <c r="K30" s="198"/>
      <c r="L30" s="198"/>
      <c r="M30" s="198"/>
      <c r="N30" s="4"/>
      <c r="AA30" s="26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8"/>
      <c r="AS30" s="8"/>
      <c r="AT30" s="254"/>
      <c r="AU30" s="217"/>
      <c r="AV30" s="217"/>
      <c r="AW30" s="217"/>
      <c r="AX30" s="218"/>
      <c r="AY30" s="216"/>
      <c r="AZ30" s="217"/>
      <c r="BA30" s="217"/>
      <c r="BB30" s="218"/>
      <c r="BC30" s="216"/>
      <c r="BD30" s="217"/>
      <c r="BE30" s="217"/>
      <c r="BF30" s="217"/>
      <c r="BG30" s="218"/>
      <c r="BH30" s="216"/>
      <c r="BI30" s="217"/>
      <c r="BJ30" s="217"/>
      <c r="BK30" s="219"/>
    </row>
    <row r="31" spans="2:63" ht="19.5" customHeight="1" x14ac:dyDescent="0.3">
      <c r="B31" s="3"/>
      <c r="C31" s="164" t="e">
        <f>INDEX(Данные!$K$2:$K$346,Данные!A29,1)</f>
        <v>#N/A</v>
      </c>
      <c r="D31" s="165"/>
      <c r="E31" s="165"/>
      <c r="F31" s="152"/>
      <c r="G31" s="157" t="e">
        <f>INDEX(Данные!$K$2:$O$433,Данные!A29,5)</f>
        <v>#N/A</v>
      </c>
      <c r="H31" s="38" t="e">
        <f>INDEX(Данные!$K$2:$M$433,Данные!A29,3)</f>
        <v>#N/A</v>
      </c>
      <c r="I31" s="62"/>
      <c r="J31" s="198" t="e">
        <f>INDEX(Данные!$K$2:$N$565,Данные!A29,4)</f>
        <v>#N/A</v>
      </c>
      <c r="K31" s="198"/>
      <c r="L31" s="198"/>
      <c r="M31" s="198"/>
      <c r="N31" s="4"/>
      <c r="P31" s="32" t="s">
        <v>120</v>
      </c>
      <c r="Q31" s="32"/>
      <c r="R31" s="32"/>
      <c r="S31" s="32"/>
      <c r="T31" s="32"/>
      <c r="U31" s="32"/>
      <c r="V31" s="32"/>
      <c r="W31" s="32"/>
      <c r="X31" s="32"/>
      <c r="Y31" s="8"/>
      <c r="Z31" s="8"/>
      <c r="AA31" s="8"/>
    </row>
    <row r="32" spans="2:63" ht="18" customHeight="1" x14ac:dyDescent="0.3">
      <c r="B32" s="3"/>
      <c r="C32" s="164" t="e">
        <f>INDEX(Данные!$K$2:$K$346,Данные!A30,1)</f>
        <v>#N/A</v>
      </c>
      <c r="D32" s="165"/>
      <c r="E32" s="165"/>
      <c r="F32" s="152"/>
      <c r="G32" s="157" t="e">
        <f>INDEX(Данные!$K$2:$O$433,Данные!A30,5)</f>
        <v>#N/A</v>
      </c>
      <c r="H32" s="38" t="e">
        <f>INDEX(Данные!$K$2:$M$433,Данные!A30,3)</f>
        <v>#N/A</v>
      </c>
      <c r="I32" s="62"/>
      <c r="J32" s="198" t="e">
        <f>INDEX(Данные!$K$2:$N$565,Данные!A30,4)</f>
        <v>#N/A</v>
      </c>
      <c r="K32" s="198"/>
      <c r="L32" s="198"/>
      <c r="M32" s="198"/>
      <c r="N32" s="4"/>
      <c r="P32" s="33" t="s">
        <v>121</v>
      </c>
      <c r="Q32" s="33"/>
      <c r="R32" s="33"/>
      <c r="S32" s="33"/>
      <c r="T32" s="33"/>
      <c r="U32" s="33"/>
      <c r="V32" s="33"/>
      <c r="W32" s="33"/>
      <c r="X32" s="33"/>
      <c r="Y32" s="8"/>
      <c r="Z32" s="8"/>
      <c r="AA32" s="268" t="s">
        <v>188</v>
      </c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268"/>
      <c r="AZ32" s="268"/>
      <c r="BA32" s="268"/>
      <c r="BB32" s="268"/>
      <c r="BC32" s="268"/>
      <c r="BD32" s="268"/>
      <c r="BE32" s="268"/>
      <c r="BF32" s="268"/>
      <c r="BG32" s="268"/>
      <c r="BH32" s="268"/>
      <c r="BI32" s="268"/>
      <c r="BJ32" s="268"/>
      <c r="BK32" s="268"/>
    </row>
    <row r="33" spans="25:27" ht="6.75" customHeight="1" x14ac:dyDescent="0.25">
      <c r="Y33" s="8"/>
      <c r="Z33" s="8"/>
      <c r="AA33" s="8"/>
    </row>
  </sheetData>
  <sheetProtection insertColumns="0" selectLockedCells="1"/>
  <mergeCells count="206">
    <mergeCell ref="AA32:BK32"/>
    <mergeCell ref="P3:X3"/>
    <mergeCell ref="S5:X5"/>
    <mergeCell ref="S6:X6"/>
    <mergeCell ref="S7:X7"/>
    <mergeCell ref="S8:X8"/>
    <mergeCell ref="P15:X15"/>
    <mergeCell ref="AI7:AU8"/>
    <mergeCell ref="AV7:AW8"/>
    <mergeCell ref="AX7:BC7"/>
    <mergeCell ref="BD7:BK8"/>
    <mergeCell ref="AX8:AZ8"/>
    <mergeCell ref="BA8:BC8"/>
    <mergeCell ref="BD11:BK11"/>
    <mergeCell ref="AA12:AH12"/>
    <mergeCell ref="AI12:AU12"/>
    <mergeCell ref="AV12:AW12"/>
    <mergeCell ref="AX12:AZ12"/>
    <mergeCell ref="BA12:BC12"/>
    <mergeCell ref="BD12:BK12"/>
    <mergeCell ref="AI10:AU10"/>
    <mergeCell ref="AV10:AW10"/>
    <mergeCell ref="BA10:BC10"/>
    <mergeCell ref="BD10:BK10"/>
    <mergeCell ref="AV11:AW11"/>
    <mergeCell ref="AX11:AZ11"/>
    <mergeCell ref="BA11:BC11"/>
    <mergeCell ref="AA10:AH10"/>
    <mergeCell ref="AX20:AZ20"/>
    <mergeCell ref="AI14:AU15"/>
    <mergeCell ref="AV14:AW15"/>
    <mergeCell ref="AX14:BC14"/>
    <mergeCell ref="AX15:AZ15"/>
    <mergeCell ref="BA15:BC15"/>
    <mergeCell ref="AI16:AU16"/>
    <mergeCell ref="AV16:AW16"/>
    <mergeCell ref="AX16:AZ16"/>
    <mergeCell ref="BA16:BC16"/>
    <mergeCell ref="AX10:AZ10"/>
    <mergeCell ref="AA13:BK13"/>
    <mergeCell ref="BH30:BK30"/>
    <mergeCell ref="AT26:AX26"/>
    <mergeCell ref="AY26:BB26"/>
    <mergeCell ref="V19:V22"/>
    <mergeCell ref="W19:W22"/>
    <mergeCell ref="X19:X22"/>
    <mergeCell ref="AA16:AH16"/>
    <mergeCell ref="BD17:BK17"/>
    <mergeCell ref="AT27:AX27"/>
    <mergeCell ref="AT28:AX28"/>
    <mergeCell ref="AT29:AX29"/>
    <mergeCell ref="AX18:AZ18"/>
    <mergeCell ref="BA18:BC18"/>
    <mergeCell ref="AT30:AX30"/>
    <mergeCell ref="AY27:BB27"/>
    <mergeCell ref="AY28:BB28"/>
    <mergeCell ref="AY29:BB29"/>
    <mergeCell ref="AY30:BB30"/>
    <mergeCell ref="BC30:BG30"/>
    <mergeCell ref="BH27:BK27"/>
    <mergeCell ref="AA11:AH11"/>
    <mergeCell ref="AI11:AU11"/>
    <mergeCell ref="BH28:BK28"/>
    <mergeCell ref="AI19:AU19"/>
    <mergeCell ref="AV19:AW19"/>
    <mergeCell ref="BD22:BK22"/>
    <mergeCell ref="BC28:BG28"/>
    <mergeCell ref="BC29:BG29"/>
    <mergeCell ref="P10:X12"/>
    <mergeCell ref="P16:X16"/>
    <mergeCell ref="AA14:AH15"/>
    <mergeCell ref="AA19:AH19"/>
    <mergeCell ref="AI17:AU17"/>
    <mergeCell ref="AV17:AW17"/>
    <mergeCell ref="AX17:AZ17"/>
    <mergeCell ref="BA17:BC17"/>
    <mergeCell ref="P29:R29"/>
    <mergeCell ref="P26:R26"/>
    <mergeCell ref="P27:R27"/>
    <mergeCell ref="P28:R28"/>
    <mergeCell ref="BA20:BC20"/>
    <mergeCell ref="BD20:BK20"/>
    <mergeCell ref="BH26:BK26"/>
    <mergeCell ref="BC27:BG27"/>
    <mergeCell ref="BH29:BK29"/>
    <mergeCell ref="BA19:BC19"/>
    <mergeCell ref="J16:M16"/>
    <mergeCell ref="J19:M19"/>
    <mergeCell ref="J20:M20"/>
    <mergeCell ref="J27:M27"/>
    <mergeCell ref="BD19:BK19"/>
    <mergeCell ref="BC26:BG26"/>
    <mergeCell ref="AI20:AU20"/>
    <mergeCell ref="AA20:AH20"/>
    <mergeCell ref="J32:M32"/>
    <mergeCell ref="J21:M21"/>
    <mergeCell ref="J22:M22"/>
    <mergeCell ref="J23:M23"/>
    <mergeCell ref="J24:M24"/>
    <mergeCell ref="J25:M25"/>
    <mergeCell ref="J26:M26"/>
    <mergeCell ref="J28:M28"/>
    <mergeCell ref="J29:M29"/>
    <mergeCell ref="J30:M30"/>
    <mergeCell ref="J31:M31"/>
    <mergeCell ref="AA24:BK24"/>
    <mergeCell ref="AA25:AR25"/>
    <mergeCell ref="AT25:BK25"/>
    <mergeCell ref="P24:R24"/>
    <mergeCell ref="P25:R25"/>
    <mergeCell ref="P23:R23"/>
    <mergeCell ref="AI18:AU18"/>
    <mergeCell ref="AV18:AW18"/>
    <mergeCell ref="BD18:BK18"/>
    <mergeCell ref="AI23:AU23"/>
    <mergeCell ref="AV23:AW23"/>
    <mergeCell ref="AX23:AZ23"/>
    <mergeCell ref="BA23:BC23"/>
    <mergeCell ref="BD23:BK23"/>
    <mergeCell ref="AA22:AH22"/>
    <mergeCell ref="AI22:AU22"/>
    <mergeCell ref="AV22:AW22"/>
    <mergeCell ref="AX22:AZ22"/>
    <mergeCell ref="AA23:AH23"/>
    <mergeCell ref="AA18:AH18"/>
    <mergeCell ref="B2:B3"/>
    <mergeCell ref="C2:G3"/>
    <mergeCell ref="H2:H3"/>
    <mergeCell ref="C24:E24"/>
    <mergeCell ref="C25:E25"/>
    <mergeCell ref="C26:E26"/>
    <mergeCell ref="C27:E27"/>
    <mergeCell ref="J10:M10"/>
    <mergeCell ref="J17:M17"/>
    <mergeCell ref="J18:M18"/>
    <mergeCell ref="C14:E14"/>
    <mergeCell ref="J4:M4"/>
    <mergeCell ref="J5:M5"/>
    <mergeCell ref="J6:M6"/>
    <mergeCell ref="J7:M7"/>
    <mergeCell ref="J8:M8"/>
    <mergeCell ref="J9:M9"/>
    <mergeCell ref="C23:E23"/>
    <mergeCell ref="C13:E13"/>
    <mergeCell ref="J11:M11"/>
    <mergeCell ref="J12:M12"/>
    <mergeCell ref="J13:M13"/>
    <mergeCell ref="J14:M14"/>
    <mergeCell ref="J15:M15"/>
    <mergeCell ref="AE3:AN3"/>
    <mergeCell ref="AO3:AY3"/>
    <mergeCell ref="I2:I3"/>
    <mergeCell ref="J2:M3"/>
    <mergeCell ref="N2:N3"/>
    <mergeCell ref="AJ4:BB6"/>
    <mergeCell ref="AD2:BJ2"/>
    <mergeCell ref="S9:W9"/>
    <mergeCell ref="AA7:AH8"/>
    <mergeCell ref="AA9:AH9"/>
    <mergeCell ref="AI9:AU9"/>
    <mergeCell ref="AV9:AW9"/>
    <mergeCell ref="AX9:AZ9"/>
    <mergeCell ref="BA9:BC9"/>
    <mergeCell ref="BD9:BK9"/>
    <mergeCell ref="AZ3:BJ3"/>
    <mergeCell ref="BD16:BK16"/>
    <mergeCell ref="AA17:AH17"/>
    <mergeCell ref="BA22:BC22"/>
    <mergeCell ref="P13:X13"/>
    <mergeCell ref="Q14:W14"/>
    <mergeCell ref="AV20:AW20"/>
    <mergeCell ref="AX19:AZ19"/>
    <mergeCell ref="BD21:BK21"/>
    <mergeCell ref="AA21:AH21"/>
    <mergeCell ref="AI21:AU21"/>
    <mergeCell ref="AV21:AW21"/>
    <mergeCell ref="AX21:AZ21"/>
    <mergeCell ref="BA21:BC21"/>
    <mergeCell ref="Q18:W18"/>
    <mergeCell ref="S19:S22"/>
    <mergeCell ref="T19:T22"/>
    <mergeCell ref="U19:U22"/>
    <mergeCell ref="P19:R22"/>
    <mergeCell ref="BD14:BK15"/>
    <mergeCell ref="C28:E28"/>
    <mergeCell ref="C29:E29"/>
    <mergeCell ref="C30:E30"/>
    <mergeCell ref="C31:E31"/>
    <mergeCell ref="C32:E32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5:E15"/>
    <mergeCell ref="C16:E16"/>
    <mergeCell ref="C17:E17"/>
    <mergeCell ref="C18:E18"/>
    <mergeCell ref="C19:E19"/>
    <mergeCell ref="C20:E20"/>
    <mergeCell ref="C21:E21"/>
    <mergeCell ref="C22:E22"/>
  </mergeCells>
  <conditionalFormatting sqref="C4:C32 H4:H32">
    <cfRule type="containsText" dxfId="113" priority="3" operator="containsText" text="0">
      <formula>NOT(ISERROR(SEARCH("0",C4)))</formula>
    </cfRule>
    <cfRule type="containsErrors" dxfId="112" priority="6">
      <formula>ISERROR(C4)</formula>
    </cfRule>
  </conditionalFormatting>
  <conditionalFormatting sqref="J4:M32">
    <cfRule type="containsText" dxfId="111" priority="4" operator="containsText" text="0">
      <formula>NOT(ISERROR(SEARCH("0",J4)))</formula>
    </cfRule>
    <cfRule type="containsErrors" dxfId="110" priority="5">
      <formula>ISERROR(J4)</formula>
    </cfRule>
  </conditionalFormatting>
  <conditionalFormatting sqref="G4:G32">
    <cfRule type="beginsWith" dxfId="109" priority="1" operator="beginsWith" text="0">
      <formula>LEFT(G4,LEN("0"))="0"</formula>
    </cfRule>
    <cfRule type="containsErrors" dxfId="108" priority="2">
      <formula>ISERROR(G4)</formula>
    </cfRule>
  </conditionalFormatting>
  <dataValidations count="1">
    <dataValidation type="list" allowBlank="1" showInputMessage="1" showErrorMessage="1" sqref="BK3">
      <formula1>$J$2:$J$5</formula1>
    </dataValidation>
  </dataValidations>
  <pageMargins left="0.13541666666666666" right="5.2083333333333336E-2" top="0.20833333333333334" bottom="8.3333333333333329E-2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Данные!$C$2:$C$9</xm:f>
          </x14:formula1>
          <xm:sqref>P23:R29</xm:sqref>
        </x14:dataValidation>
        <x14:dataValidation type="list" allowBlank="1" showInputMessage="1" showErrorMessage="1">
          <x14:formula1>
            <xm:f>Данные!$D$2:$D$9</xm:f>
          </x14:formula1>
          <xm:sqref>AA9:AH12 AA18:AH23</xm:sqref>
        </x14:dataValidation>
        <x14:dataValidation type="list" allowBlank="1" showInputMessage="1" showErrorMessage="1">
          <x14:formula1>
            <xm:f>Данные!$F$2:$F$8</xm:f>
          </x14:formula1>
          <xm:sqref>AD2:BJ2</xm:sqref>
        </x14:dataValidation>
        <x14:dataValidation type="list" allowBlank="1" showInputMessage="1" showErrorMessage="1">
          <x14:formula1>
            <xm:f>Данные!$G$2:$G$5</xm:f>
          </x14:formula1>
          <xm:sqref>S9</xm:sqref>
        </x14:dataValidation>
        <x14:dataValidation type="list" allowBlank="1" showInputMessage="1" showErrorMessage="1">
          <x14:formula1>
            <xm:f>Данные!$H$2:$H$5</xm:f>
          </x14:formula1>
          <xm:sqref>AE3</xm:sqref>
        </x14:dataValidation>
        <x14:dataValidation type="list" allowBlank="1" showInputMessage="1" showErrorMessage="1">
          <x14:formula1>
            <xm:f>Данные!$I$2:$I$5</xm:f>
          </x14:formula1>
          <xm:sqref>AO3:AY3</xm:sqref>
        </x14:dataValidation>
        <x14:dataValidation type="list" allowBlank="1" showInputMessage="1" showErrorMessage="1">
          <x14:formula1>
            <xm:f>Данные!$J$2:$J$5</xm:f>
          </x14:formula1>
          <xm:sqref>AZ3</xm:sqref>
        </x14:dataValidation>
        <x14:dataValidation type="list" allowBlank="1" showInputMessage="1" showErrorMessage="1">
          <x14:formula1>
            <xm:f>Данные!$B$2:$B$7</xm:f>
          </x14:formula1>
          <xm:sqref>P15:X15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  <pageSetUpPr fitToPage="1"/>
  </sheetPr>
  <dimension ref="A1:AQ103"/>
  <sheetViews>
    <sheetView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J14" sqref="AJ14"/>
    </sheetView>
  </sheetViews>
  <sheetFormatPr defaultRowHeight="15" x14ac:dyDescent="0.25"/>
  <cols>
    <col min="1" max="1" width="5.42578125" customWidth="1"/>
    <col min="2" max="2" width="25" customWidth="1"/>
    <col min="4" max="4" width="14.5703125" customWidth="1"/>
    <col min="5" max="6" width="2.85546875" customWidth="1"/>
    <col min="7" max="36" width="2.7109375" customWidth="1"/>
    <col min="37" max="43" width="3.7109375" customWidth="1"/>
    <col min="44" max="44" width="4.42578125" customWidth="1"/>
  </cols>
  <sheetData>
    <row r="1" spans="1:43" ht="52.5" customHeight="1" x14ac:dyDescent="0.25">
      <c r="A1" s="282" t="s">
        <v>242</v>
      </c>
      <c r="B1" s="283"/>
      <c r="C1" s="283"/>
      <c r="D1" s="283"/>
      <c r="E1" s="284"/>
      <c r="F1" s="81">
        <v>1</v>
      </c>
      <c r="G1" s="83">
        <v>2</v>
      </c>
      <c r="H1" s="81">
        <v>3</v>
      </c>
      <c r="I1" s="81">
        <v>4</v>
      </c>
      <c r="J1" s="81">
        <v>5</v>
      </c>
      <c r="K1" s="82">
        <v>6</v>
      </c>
      <c r="L1" s="81">
        <v>7</v>
      </c>
      <c r="M1" s="81">
        <v>8</v>
      </c>
      <c r="N1" s="122">
        <v>9</v>
      </c>
      <c r="O1" s="81">
        <v>10</v>
      </c>
      <c r="P1" s="81">
        <v>11</v>
      </c>
      <c r="Q1" s="81">
        <v>12</v>
      </c>
      <c r="R1" s="82">
        <v>13</v>
      </c>
      <c r="S1" s="81">
        <v>14</v>
      </c>
      <c r="T1" s="81">
        <v>15</v>
      </c>
      <c r="U1" s="122">
        <v>16</v>
      </c>
      <c r="V1" s="81">
        <v>17</v>
      </c>
      <c r="W1" s="81">
        <v>18</v>
      </c>
      <c r="X1" s="81">
        <v>19</v>
      </c>
      <c r="Y1" s="82">
        <v>20</v>
      </c>
      <c r="Z1" s="81">
        <v>21</v>
      </c>
      <c r="AA1" s="81">
        <v>22</v>
      </c>
      <c r="AB1" s="122">
        <v>23</v>
      </c>
      <c r="AC1" s="81">
        <v>24</v>
      </c>
      <c r="AD1" s="81">
        <v>25</v>
      </c>
      <c r="AE1" s="81">
        <v>26</v>
      </c>
      <c r="AF1" s="82">
        <v>27</v>
      </c>
      <c r="AG1" s="81">
        <v>28</v>
      </c>
      <c r="AH1" s="81">
        <v>29</v>
      </c>
      <c r="AI1" s="122">
        <v>30</v>
      </c>
      <c r="AJ1" s="81">
        <v>31</v>
      </c>
      <c r="AK1" s="73" t="s">
        <v>199</v>
      </c>
      <c r="AL1" s="67" t="s">
        <v>198</v>
      </c>
      <c r="AM1" s="93" t="s">
        <v>152</v>
      </c>
      <c r="AN1" s="69" t="s">
        <v>210</v>
      </c>
      <c r="AO1" s="70" t="s">
        <v>153</v>
      </c>
      <c r="AP1" s="71" t="s">
        <v>211</v>
      </c>
      <c r="AQ1" s="72" t="s">
        <v>212</v>
      </c>
    </row>
    <row r="2" spans="1:43" x14ac:dyDescent="0.25">
      <c r="A2" s="124" t="s">
        <v>208</v>
      </c>
      <c r="B2" s="125" t="s">
        <v>104</v>
      </c>
      <c r="C2" s="125" t="s">
        <v>105</v>
      </c>
      <c r="D2" s="125" t="s">
        <v>209</v>
      </c>
      <c r="E2" s="126" t="s">
        <v>107</v>
      </c>
      <c r="F2" s="120" t="s">
        <v>197</v>
      </c>
      <c r="G2" s="120" t="s">
        <v>196</v>
      </c>
      <c r="H2" s="120" t="s">
        <v>195</v>
      </c>
      <c r="I2" s="120" t="s">
        <v>194</v>
      </c>
      <c r="J2" s="120" t="s">
        <v>193</v>
      </c>
      <c r="K2" s="120" t="s">
        <v>192</v>
      </c>
      <c r="L2" s="120" t="s">
        <v>191</v>
      </c>
      <c r="M2" s="120" t="s">
        <v>245</v>
      </c>
      <c r="N2" s="120" t="s">
        <v>246</v>
      </c>
      <c r="O2" s="120" t="s">
        <v>247</v>
      </c>
      <c r="P2" s="120" t="s">
        <v>248</v>
      </c>
      <c r="Q2" s="120" t="s">
        <v>249</v>
      </c>
      <c r="R2" s="120" t="s">
        <v>250</v>
      </c>
      <c r="S2" s="120" t="s">
        <v>251</v>
      </c>
      <c r="T2" s="120" t="s">
        <v>252</v>
      </c>
      <c r="U2" s="120" t="s">
        <v>282</v>
      </c>
      <c r="V2" s="120" t="s">
        <v>253</v>
      </c>
      <c r="W2" s="120" t="s">
        <v>254</v>
      </c>
      <c r="X2" s="120" t="s">
        <v>255</v>
      </c>
      <c r="Y2" s="120" t="s">
        <v>256</v>
      </c>
      <c r="Z2" s="120" t="s">
        <v>257</v>
      </c>
      <c r="AA2" s="120" t="s">
        <v>258</v>
      </c>
      <c r="AB2" s="120" t="s">
        <v>259</v>
      </c>
      <c r="AC2" s="120" t="s">
        <v>260</v>
      </c>
      <c r="AD2" s="120" t="s">
        <v>261</v>
      </c>
      <c r="AE2" s="120" t="s">
        <v>262</v>
      </c>
      <c r="AF2" s="120" t="s">
        <v>263</v>
      </c>
      <c r="AG2" s="120" t="s">
        <v>264</v>
      </c>
      <c r="AH2" s="120" t="s">
        <v>265</v>
      </c>
      <c r="AI2" s="120" t="s">
        <v>266</v>
      </c>
      <c r="AJ2" s="120" t="s">
        <v>267</v>
      </c>
      <c r="AK2" s="134" t="s">
        <v>103</v>
      </c>
      <c r="AL2" s="2" t="s">
        <v>213</v>
      </c>
      <c r="AM2" s="127" t="s">
        <v>214</v>
      </c>
      <c r="AN2" s="2" t="s">
        <v>215</v>
      </c>
      <c r="AO2" s="2" t="s">
        <v>216</v>
      </c>
      <c r="AP2" s="2" t="s">
        <v>217</v>
      </c>
      <c r="AQ2" s="2" t="s">
        <v>241</v>
      </c>
    </row>
    <row r="3" spans="1:43" ht="15.75" hidden="1" x14ac:dyDescent="0.25">
      <c r="A3" s="52">
        <v>0.1</v>
      </c>
      <c r="B3" s="98" t="s">
        <v>0</v>
      </c>
      <c r="C3" s="46">
        <v>2156</v>
      </c>
      <c r="D3" s="47" t="s">
        <v>1</v>
      </c>
      <c r="E3" s="123"/>
      <c r="F3" s="53">
        <v>1</v>
      </c>
      <c r="G3" s="53" t="s">
        <v>143</v>
      </c>
      <c r="H3" s="53">
        <v>1</v>
      </c>
      <c r="I3" s="53">
        <v>1</v>
      </c>
      <c r="J3" s="53" t="s">
        <v>143</v>
      </c>
      <c r="K3" s="53">
        <v>1</v>
      </c>
      <c r="L3" s="53">
        <v>1</v>
      </c>
      <c r="M3" s="53" t="s">
        <v>143</v>
      </c>
      <c r="N3" s="53" t="s">
        <v>143</v>
      </c>
      <c r="O3" s="53">
        <v>1</v>
      </c>
      <c r="P3" s="53">
        <v>1</v>
      </c>
      <c r="Q3" s="53" t="s">
        <v>143</v>
      </c>
      <c r="R3" s="53">
        <v>1</v>
      </c>
      <c r="S3" s="53">
        <v>1</v>
      </c>
      <c r="T3" s="53">
        <v>1</v>
      </c>
      <c r="U3" s="53" t="s">
        <v>143</v>
      </c>
      <c r="V3" s="53"/>
      <c r="W3" s="53"/>
      <c r="X3" s="53" t="s">
        <v>143</v>
      </c>
      <c r="Y3" s="53"/>
      <c r="Z3" s="53"/>
      <c r="AA3" s="53"/>
      <c r="AB3" s="53" t="s">
        <v>143</v>
      </c>
      <c r="AC3" s="53"/>
      <c r="AD3" s="53"/>
      <c r="AE3" s="53" t="s">
        <v>143</v>
      </c>
      <c r="AF3" s="53"/>
      <c r="AG3" s="53"/>
      <c r="AH3" s="53"/>
      <c r="AI3" s="53" t="s">
        <v>143</v>
      </c>
      <c r="AJ3" s="53"/>
      <c r="AK3" s="132">
        <f t="shared" ref="AK3:AK34" si="0">COUNT(F3:AJ3)</f>
        <v>10</v>
      </c>
      <c r="AL3" s="133">
        <f t="shared" ref="AL3:AL34" si="1">COUNTIFS(F3:AJ3,"в")</f>
        <v>10</v>
      </c>
      <c r="AM3" s="115">
        <f t="shared" ref="AM3:AM34" si="2">COUNTIFS(F3:AJ3,"о")</f>
        <v>0</v>
      </c>
      <c r="AN3" s="116">
        <f t="shared" ref="AN3:AN34" si="3">COUNTIFS(F3:AJ3,"б")</f>
        <v>0</v>
      </c>
      <c r="AO3" s="117">
        <f t="shared" ref="AO3:AO34" si="4">COUNT(F3:T3)</f>
        <v>10</v>
      </c>
      <c r="AP3" s="118">
        <f t="shared" ref="AP3:AP34" si="5">COUNTIFS(F3:AJ3,"4")</f>
        <v>0</v>
      </c>
      <c r="AQ3" s="119">
        <f t="shared" ref="AQ3:AQ34" si="6">COUNTIFS(F3:AJ3,"3")</f>
        <v>0</v>
      </c>
    </row>
    <row r="4" spans="1:43" ht="15.75" hidden="1" x14ac:dyDescent="0.25">
      <c r="A4" s="52">
        <v>0.2</v>
      </c>
      <c r="B4" s="98" t="s">
        <v>2</v>
      </c>
      <c r="C4" s="39">
        <v>4032</v>
      </c>
      <c r="D4" s="45" t="s">
        <v>3</v>
      </c>
      <c r="E4" s="63"/>
      <c r="F4" s="53" t="s">
        <v>143</v>
      </c>
      <c r="G4" s="53">
        <v>1</v>
      </c>
      <c r="H4" s="53">
        <v>1</v>
      </c>
      <c r="I4" s="53" t="s">
        <v>143</v>
      </c>
      <c r="J4" s="53">
        <v>1</v>
      </c>
      <c r="K4" s="53">
        <v>1</v>
      </c>
      <c r="L4" s="53">
        <v>1</v>
      </c>
      <c r="M4" s="53">
        <v>1</v>
      </c>
      <c r="N4" s="53">
        <v>1</v>
      </c>
      <c r="O4" s="53" t="s">
        <v>143</v>
      </c>
      <c r="P4" s="53" t="s">
        <v>143</v>
      </c>
      <c r="Q4" s="53">
        <v>1</v>
      </c>
      <c r="R4" s="53">
        <v>1</v>
      </c>
      <c r="S4" s="53">
        <v>1</v>
      </c>
      <c r="T4" s="53" t="s">
        <v>143</v>
      </c>
      <c r="U4" s="53"/>
      <c r="V4" s="53"/>
      <c r="W4" s="53" t="s">
        <v>143</v>
      </c>
      <c r="X4" s="53"/>
      <c r="Y4" s="53"/>
      <c r="Z4" s="53"/>
      <c r="AA4" s="53" t="s">
        <v>143</v>
      </c>
      <c r="AB4" s="53"/>
      <c r="AC4" s="53"/>
      <c r="AD4" s="53" t="s">
        <v>143</v>
      </c>
      <c r="AE4" s="53"/>
      <c r="AF4" s="53"/>
      <c r="AG4" s="53"/>
      <c r="AH4" s="53" t="s">
        <v>143</v>
      </c>
      <c r="AI4" s="53"/>
      <c r="AJ4" s="53"/>
      <c r="AK4" s="132">
        <f t="shared" si="0"/>
        <v>10</v>
      </c>
      <c r="AL4" s="131">
        <f t="shared" si="1"/>
        <v>9</v>
      </c>
      <c r="AM4" s="92">
        <f t="shared" si="2"/>
        <v>0</v>
      </c>
      <c r="AN4" s="77">
        <f t="shared" si="3"/>
        <v>0</v>
      </c>
      <c r="AO4" s="78">
        <f t="shared" si="4"/>
        <v>10</v>
      </c>
      <c r="AP4" s="79">
        <f t="shared" si="5"/>
        <v>0</v>
      </c>
      <c r="AQ4" s="80">
        <f t="shared" si="6"/>
        <v>0</v>
      </c>
    </row>
    <row r="5" spans="1:43" ht="15.75" hidden="1" x14ac:dyDescent="0.25">
      <c r="A5" s="52">
        <v>0.3</v>
      </c>
      <c r="B5" s="98" t="s">
        <v>4</v>
      </c>
      <c r="C5" s="39">
        <v>167</v>
      </c>
      <c r="D5" s="45" t="s">
        <v>5</v>
      </c>
      <c r="E5" s="63"/>
      <c r="F5" s="53" t="s">
        <v>144</v>
      </c>
      <c r="G5" s="53" t="s">
        <v>144</v>
      </c>
      <c r="H5" s="53" t="s">
        <v>144</v>
      </c>
      <c r="I5" s="53" t="s">
        <v>144</v>
      </c>
      <c r="J5" s="53" t="s">
        <v>144</v>
      </c>
      <c r="K5" s="53" t="s">
        <v>144</v>
      </c>
      <c r="L5" s="53" t="s">
        <v>144</v>
      </c>
      <c r="M5" s="53" t="s">
        <v>144</v>
      </c>
      <c r="N5" s="53" t="s">
        <v>144</v>
      </c>
      <c r="O5" s="53" t="s">
        <v>144</v>
      </c>
      <c r="P5" s="53" t="s">
        <v>144</v>
      </c>
      <c r="Q5" s="53" t="s">
        <v>144</v>
      </c>
      <c r="R5" s="53" t="s">
        <v>144</v>
      </c>
      <c r="S5" s="53" t="s">
        <v>144</v>
      </c>
      <c r="T5" s="53" t="s">
        <v>144</v>
      </c>
      <c r="U5" s="53" t="s">
        <v>144</v>
      </c>
      <c r="V5" s="53" t="s">
        <v>144</v>
      </c>
      <c r="W5" s="53" t="s">
        <v>144</v>
      </c>
      <c r="X5" s="53" t="s">
        <v>144</v>
      </c>
      <c r="Y5" s="53" t="s">
        <v>144</v>
      </c>
      <c r="Z5" s="53" t="s">
        <v>144</v>
      </c>
      <c r="AA5" s="53" t="s">
        <v>144</v>
      </c>
      <c r="AB5" s="53" t="s">
        <v>144</v>
      </c>
      <c r="AC5" s="53" t="s">
        <v>144</v>
      </c>
      <c r="AD5" s="53" t="s">
        <v>144</v>
      </c>
      <c r="AE5" s="53" t="s">
        <v>144</v>
      </c>
      <c r="AF5" s="53" t="s">
        <v>144</v>
      </c>
      <c r="AG5" s="53" t="s">
        <v>143</v>
      </c>
      <c r="AH5" s="53"/>
      <c r="AI5" s="53"/>
      <c r="AJ5" s="53" t="s">
        <v>143</v>
      </c>
      <c r="AK5" s="132">
        <f t="shared" si="0"/>
        <v>0</v>
      </c>
      <c r="AL5" s="131">
        <f t="shared" si="1"/>
        <v>2</v>
      </c>
      <c r="AM5" s="92">
        <f t="shared" si="2"/>
        <v>27</v>
      </c>
      <c r="AN5" s="77">
        <f t="shared" si="3"/>
        <v>0</v>
      </c>
      <c r="AO5" s="78">
        <f t="shared" si="4"/>
        <v>0</v>
      </c>
      <c r="AP5" s="79">
        <f t="shared" si="5"/>
        <v>0</v>
      </c>
      <c r="AQ5" s="80">
        <f t="shared" si="6"/>
        <v>0</v>
      </c>
    </row>
    <row r="6" spans="1:43" ht="15.75" x14ac:dyDescent="0.25">
      <c r="A6" s="52">
        <v>0.4</v>
      </c>
      <c r="B6" s="98" t="s">
        <v>6</v>
      </c>
      <c r="C6" s="39">
        <v>3473</v>
      </c>
      <c r="D6" s="45" t="s">
        <v>7</v>
      </c>
      <c r="E6" s="63"/>
      <c r="F6" s="53">
        <v>1</v>
      </c>
      <c r="G6" s="53">
        <v>1</v>
      </c>
      <c r="H6" s="53">
        <v>1</v>
      </c>
      <c r="I6" s="53">
        <v>1</v>
      </c>
      <c r="J6" s="53">
        <v>1</v>
      </c>
      <c r="K6" s="53">
        <v>1</v>
      </c>
      <c r="L6" s="53">
        <v>1</v>
      </c>
      <c r="M6" s="53" t="s">
        <v>143</v>
      </c>
      <c r="N6" s="53">
        <v>3</v>
      </c>
      <c r="O6" s="53">
        <v>3</v>
      </c>
      <c r="P6" s="53" t="s">
        <v>143</v>
      </c>
      <c r="Q6" s="53">
        <v>1</v>
      </c>
      <c r="R6" s="53">
        <v>1</v>
      </c>
      <c r="S6" s="53" t="s">
        <v>143</v>
      </c>
      <c r="T6" s="53" t="s">
        <v>143</v>
      </c>
      <c r="U6" s="53">
        <v>1</v>
      </c>
      <c r="V6" s="53">
        <v>1</v>
      </c>
      <c r="W6" s="53" t="s">
        <v>143</v>
      </c>
      <c r="X6" s="53">
        <v>1</v>
      </c>
      <c r="Y6" s="53">
        <v>1</v>
      </c>
      <c r="Z6" s="53">
        <v>1</v>
      </c>
      <c r="AA6" s="53" t="s">
        <v>143</v>
      </c>
      <c r="AB6" s="53">
        <v>1</v>
      </c>
      <c r="AC6" s="53">
        <v>1</v>
      </c>
      <c r="AD6" s="53" t="s">
        <v>143</v>
      </c>
      <c r="AE6" s="53">
        <v>1</v>
      </c>
      <c r="AF6" s="53">
        <v>1</v>
      </c>
      <c r="AG6" s="53">
        <v>1</v>
      </c>
      <c r="AH6" s="53" t="s">
        <v>143</v>
      </c>
      <c r="AI6" s="53" t="s">
        <v>143</v>
      </c>
      <c r="AJ6" s="53">
        <v>1</v>
      </c>
      <c r="AK6" s="132">
        <f t="shared" si="0"/>
        <v>22</v>
      </c>
      <c r="AL6" s="131">
        <f t="shared" si="1"/>
        <v>9</v>
      </c>
      <c r="AM6" s="92">
        <f t="shared" si="2"/>
        <v>0</v>
      </c>
      <c r="AN6" s="77">
        <f t="shared" si="3"/>
        <v>0</v>
      </c>
      <c r="AO6" s="78">
        <f t="shared" si="4"/>
        <v>11</v>
      </c>
      <c r="AP6" s="79">
        <f t="shared" si="5"/>
        <v>0</v>
      </c>
      <c r="AQ6" s="80">
        <f t="shared" si="6"/>
        <v>2</v>
      </c>
    </row>
    <row r="7" spans="1:43" ht="15.75" hidden="1" x14ac:dyDescent="0.25">
      <c r="A7" s="52">
        <v>0.5</v>
      </c>
      <c r="B7" s="98" t="s">
        <v>8</v>
      </c>
      <c r="C7" s="39">
        <v>1965</v>
      </c>
      <c r="D7" s="45" t="s">
        <v>201</v>
      </c>
      <c r="E7" s="63"/>
      <c r="F7" s="53">
        <v>1</v>
      </c>
      <c r="G7" s="53" t="s">
        <v>143</v>
      </c>
      <c r="H7" s="53">
        <v>1</v>
      </c>
      <c r="I7" s="53" t="s">
        <v>143</v>
      </c>
      <c r="J7" s="53" t="s">
        <v>143</v>
      </c>
      <c r="K7" s="53">
        <v>1</v>
      </c>
      <c r="L7" s="53">
        <v>1</v>
      </c>
      <c r="M7" s="53" t="s">
        <v>143</v>
      </c>
      <c r="N7" s="53" t="s">
        <v>143</v>
      </c>
      <c r="O7" s="53">
        <v>1</v>
      </c>
      <c r="P7" s="53">
        <v>1</v>
      </c>
      <c r="Q7" s="53" t="s">
        <v>143</v>
      </c>
      <c r="R7" s="53">
        <v>1</v>
      </c>
      <c r="S7" s="53">
        <v>1</v>
      </c>
      <c r="T7" s="53">
        <v>1</v>
      </c>
      <c r="U7" s="53" t="s">
        <v>143</v>
      </c>
      <c r="V7" s="53"/>
      <c r="W7" s="53"/>
      <c r="X7" s="53" t="s">
        <v>143</v>
      </c>
      <c r="Y7" s="53"/>
      <c r="Z7" s="53"/>
      <c r="AA7" s="53"/>
      <c r="AB7" s="53" t="s">
        <v>143</v>
      </c>
      <c r="AC7" s="53"/>
      <c r="AD7" s="53"/>
      <c r="AE7" s="53" t="s">
        <v>143</v>
      </c>
      <c r="AF7" s="53"/>
      <c r="AG7" s="53"/>
      <c r="AH7" s="53"/>
      <c r="AI7" s="53" t="s">
        <v>143</v>
      </c>
      <c r="AJ7" s="53"/>
      <c r="AK7" s="132">
        <f t="shared" si="0"/>
        <v>9</v>
      </c>
      <c r="AL7" s="131">
        <f t="shared" si="1"/>
        <v>11</v>
      </c>
      <c r="AM7" s="92">
        <f t="shared" si="2"/>
        <v>0</v>
      </c>
      <c r="AN7" s="77">
        <f t="shared" si="3"/>
        <v>0</v>
      </c>
      <c r="AO7" s="78">
        <f t="shared" si="4"/>
        <v>9</v>
      </c>
      <c r="AP7" s="79">
        <f t="shared" si="5"/>
        <v>0</v>
      </c>
      <c r="AQ7" s="80">
        <f t="shared" si="6"/>
        <v>0</v>
      </c>
    </row>
    <row r="8" spans="1:43" ht="15.75" hidden="1" x14ac:dyDescent="0.25">
      <c r="A8" s="52">
        <v>0.6</v>
      </c>
      <c r="B8" s="99" t="s">
        <v>156</v>
      </c>
      <c r="C8" s="39">
        <v>4570</v>
      </c>
      <c r="D8" s="45" t="s">
        <v>205</v>
      </c>
      <c r="E8" s="63"/>
      <c r="F8" s="53">
        <v>3</v>
      </c>
      <c r="G8" s="53">
        <v>3</v>
      </c>
      <c r="H8" s="53" t="s">
        <v>143</v>
      </c>
      <c r="I8" s="53">
        <v>4</v>
      </c>
      <c r="J8" s="53">
        <v>4</v>
      </c>
      <c r="K8" s="53">
        <v>4</v>
      </c>
      <c r="L8" s="53">
        <v>4</v>
      </c>
      <c r="M8" s="53" t="s">
        <v>143</v>
      </c>
      <c r="N8" s="53">
        <v>3</v>
      </c>
      <c r="O8" s="53">
        <v>4</v>
      </c>
      <c r="P8" s="53">
        <v>4</v>
      </c>
      <c r="Q8" s="53">
        <v>4</v>
      </c>
      <c r="R8" s="53">
        <v>4</v>
      </c>
      <c r="S8" s="53">
        <v>4</v>
      </c>
      <c r="T8" s="53">
        <v>3</v>
      </c>
      <c r="U8" s="53">
        <v>3</v>
      </c>
      <c r="V8" s="53" t="s">
        <v>143</v>
      </c>
      <c r="W8" s="53">
        <v>3</v>
      </c>
      <c r="X8" s="53">
        <v>3</v>
      </c>
      <c r="Y8" s="53">
        <v>3</v>
      </c>
      <c r="Z8" s="53">
        <v>4</v>
      </c>
      <c r="AA8" s="53">
        <v>3</v>
      </c>
      <c r="AB8" s="53">
        <v>3</v>
      </c>
      <c r="AC8" s="53" t="s">
        <v>143</v>
      </c>
      <c r="AD8" s="53" t="s">
        <v>143</v>
      </c>
      <c r="AE8" s="53" t="s">
        <v>143</v>
      </c>
      <c r="AF8" s="53" t="s">
        <v>143</v>
      </c>
      <c r="AG8" s="53" t="s">
        <v>143</v>
      </c>
      <c r="AH8" s="53" t="s">
        <v>143</v>
      </c>
      <c r="AI8" s="53" t="s">
        <v>143</v>
      </c>
      <c r="AJ8" s="53" t="s">
        <v>143</v>
      </c>
      <c r="AK8" s="132">
        <f t="shared" si="0"/>
        <v>20</v>
      </c>
      <c r="AL8" s="131">
        <f t="shared" si="1"/>
        <v>11</v>
      </c>
      <c r="AM8" s="92">
        <f t="shared" si="2"/>
        <v>0</v>
      </c>
      <c r="AN8" s="77">
        <f t="shared" si="3"/>
        <v>0</v>
      </c>
      <c r="AO8" s="78">
        <f t="shared" si="4"/>
        <v>13</v>
      </c>
      <c r="AP8" s="79">
        <f t="shared" si="5"/>
        <v>10</v>
      </c>
      <c r="AQ8" s="80">
        <f t="shared" si="6"/>
        <v>10</v>
      </c>
    </row>
    <row r="9" spans="1:43" ht="15.75" x14ac:dyDescent="0.25">
      <c r="A9" s="52">
        <v>0.7</v>
      </c>
      <c r="B9" s="99" t="s">
        <v>13</v>
      </c>
      <c r="C9" s="39">
        <v>1074</v>
      </c>
      <c r="D9" s="45" t="s">
        <v>10</v>
      </c>
      <c r="E9" s="63"/>
      <c r="F9" s="53">
        <v>1</v>
      </c>
      <c r="G9" s="53" t="s">
        <v>143</v>
      </c>
      <c r="H9" s="53">
        <v>1</v>
      </c>
      <c r="I9" s="53">
        <v>1</v>
      </c>
      <c r="J9" s="53">
        <v>1</v>
      </c>
      <c r="K9" s="53" t="s">
        <v>143</v>
      </c>
      <c r="L9" s="128">
        <v>1</v>
      </c>
      <c r="M9" s="53" t="s">
        <v>143</v>
      </c>
      <c r="N9" s="53">
        <v>1</v>
      </c>
      <c r="O9" s="53" t="s">
        <v>143</v>
      </c>
      <c r="P9" s="53">
        <v>1</v>
      </c>
      <c r="Q9" s="53">
        <v>1</v>
      </c>
      <c r="R9" s="53">
        <v>1</v>
      </c>
      <c r="S9" s="53" t="s">
        <v>143</v>
      </c>
      <c r="T9" s="53">
        <v>1</v>
      </c>
      <c r="U9" s="53">
        <v>1</v>
      </c>
      <c r="V9" s="53">
        <v>1</v>
      </c>
      <c r="W9" s="53" t="s">
        <v>143</v>
      </c>
      <c r="X9" s="53">
        <v>1</v>
      </c>
      <c r="Y9" s="53">
        <v>1</v>
      </c>
      <c r="Z9" s="53">
        <v>1</v>
      </c>
      <c r="AA9" s="53" t="s">
        <v>143</v>
      </c>
      <c r="AB9" s="53" t="s">
        <v>143</v>
      </c>
      <c r="AC9" s="129">
        <v>1</v>
      </c>
      <c r="AD9" s="53" t="s">
        <v>143</v>
      </c>
      <c r="AE9" s="53" t="s">
        <v>143</v>
      </c>
      <c r="AF9" s="53">
        <v>1</v>
      </c>
      <c r="AG9" s="53">
        <v>1</v>
      </c>
      <c r="AH9" s="53">
        <v>1</v>
      </c>
      <c r="AI9" s="53" t="s">
        <v>143</v>
      </c>
      <c r="AJ9" s="53">
        <v>3</v>
      </c>
      <c r="AK9" s="132">
        <f t="shared" si="0"/>
        <v>20</v>
      </c>
      <c r="AL9" s="131">
        <f t="shared" si="1"/>
        <v>11</v>
      </c>
      <c r="AM9" s="92">
        <f t="shared" si="2"/>
        <v>0</v>
      </c>
      <c r="AN9" s="77">
        <f t="shared" si="3"/>
        <v>0</v>
      </c>
      <c r="AO9" s="78">
        <f t="shared" si="4"/>
        <v>10</v>
      </c>
      <c r="AP9" s="79">
        <f t="shared" si="5"/>
        <v>0</v>
      </c>
      <c r="AQ9" s="80">
        <f t="shared" si="6"/>
        <v>1</v>
      </c>
    </row>
    <row r="10" spans="1:43" ht="15.75" hidden="1" x14ac:dyDescent="0.25">
      <c r="A10" s="52">
        <v>0.7</v>
      </c>
      <c r="B10" s="99" t="s">
        <v>15</v>
      </c>
      <c r="C10" s="39">
        <v>2636</v>
      </c>
      <c r="D10" s="45" t="s">
        <v>190</v>
      </c>
      <c r="E10" s="64"/>
      <c r="F10" s="53">
        <v>3</v>
      </c>
      <c r="G10" s="53">
        <v>3</v>
      </c>
      <c r="H10" s="53">
        <v>3</v>
      </c>
      <c r="I10" s="53" t="s">
        <v>143</v>
      </c>
      <c r="J10" s="53" t="s">
        <v>143</v>
      </c>
      <c r="K10" s="53">
        <v>4</v>
      </c>
      <c r="L10" s="53">
        <v>4</v>
      </c>
      <c r="M10" s="53" t="s">
        <v>143</v>
      </c>
      <c r="N10" s="53">
        <v>3</v>
      </c>
      <c r="O10" s="53">
        <v>3</v>
      </c>
      <c r="P10" s="53">
        <v>3</v>
      </c>
      <c r="Q10" s="53" t="s">
        <v>143</v>
      </c>
      <c r="R10" s="53">
        <v>4</v>
      </c>
      <c r="S10" s="53">
        <v>4</v>
      </c>
      <c r="T10" s="53">
        <v>4</v>
      </c>
      <c r="U10" s="53" t="s">
        <v>143</v>
      </c>
      <c r="V10" s="53">
        <v>3</v>
      </c>
      <c r="W10" s="53">
        <v>3</v>
      </c>
      <c r="X10" s="53">
        <v>3</v>
      </c>
      <c r="Y10" s="53" t="s">
        <v>143</v>
      </c>
      <c r="Z10" s="53">
        <v>4</v>
      </c>
      <c r="AA10" s="53">
        <v>4</v>
      </c>
      <c r="AB10" s="53">
        <v>4</v>
      </c>
      <c r="AC10" s="53" t="s">
        <v>143</v>
      </c>
      <c r="AD10" s="53">
        <v>3</v>
      </c>
      <c r="AE10" s="53">
        <v>3</v>
      </c>
      <c r="AF10" s="53">
        <v>3</v>
      </c>
      <c r="AG10" s="53" t="s">
        <v>143</v>
      </c>
      <c r="AH10" s="53" t="s">
        <v>143</v>
      </c>
      <c r="AI10" s="53" t="s">
        <v>143</v>
      </c>
      <c r="AJ10" s="53" t="s">
        <v>143</v>
      </c>
      <c r="AK10" s="132">
        <f t="shared" si="0"/>
        <v>20</v>
      </c>
      <c r="AL10" s="131">
        <f t="shared" si="1"/>
        <v>11</v>
      </c>
      <c r="AM10" s="92">
        <f t="shared" si="2"/>
        <v>0</v>
      </c>
      <c r="AN10" s="77">
        <f t="shared" si="3"/>
        <v>0</v>
      </c>
      <c r="AO10" s="78">
        <f t="shared" si="4"/>
        <v>11</v>
      </c>
      <c r="AP10" s="79">
        <f t="shared" si="5"/>
        <v>8</v>
      </c>
      <c r="AQ10" s="80">
        <f t="shared" si="6"/>
        <v>12</v>
      </c>
    </row>
    <row r="11" spans="1:43" ht="15.75" hidden="1" x14ac:dyDescent="0.25">
      <c r="A11" s="52">
        <v>0.7</v>
      </c>
      <c r="B11" s="99" t="s">
        <v>14</v>
      </c>
      <c r="C11" s="39">
        <v>2589</v>
      </c>
      <c r="D11" s="45" t="s">
        <v>10</v>
      </c>
      <c r="E11" s="63"/>
      <c r="F11" s="53" t="s">
        <v>143</v>
      </c>
      <c r="G11" s="53">
        <v>1</v>
      </c>
      <c r="H11" s="53">
        <v>1</v>
      </c>
      <c r="I11" s="53">
        <v>1</v>
      </c>
      <c r="J11" s="53" t="s">
        <v>143</v>
      </c>
      <c r="K11" s="53">
        <v>1</v>
      </c>
      <c r="L11" s="53">
        <v>1</v>
      </c>
      <c r="M11" s="53" t="s">
        <v>143</v>
      </c>
      <c r="N11" s="53" t="s">
        <v>143</v>
      </c>
      <c r="O11" s="53">
        <v>1</v>
      </c>
      <c r="P11" s="53">
        <v>1</v>
      </c>
      <c r="Q11" s="53">
        <v>1</v>
      </c>
      <c r="R11" s="53" t="s">
        <v>143</v>
      </c>
      <c r="S11" s="53">
        <v>1</v>
      </c>
      <c r="T11" s="53">
        <v>1</v>
      </c>
      <c r="U11" s="53">
        <v>1</v>
      </c>
      <c r="V11" s="53" t="s">
        <v>143</v>
      </c>
      <c r="W11" s="53">
        <v>1</v>
      </c>
      <c r="X11" s="53">
        <v>1</v>
      </c>
      <c r="Y11" s="53">
        <v>1</v>
      </c>
      <c r="Z11" s="53" t="s">
        <v>143</v>
      </c>
      <c r="AA11" s="53" t="s">
        <v>143</v>
      </c>
      <c r="AB11" s="53">
        <v>1</v>
      </c>
      <c r="AC11" s="53">
        <v>1</v>
      </c>
      <c r="AD11" s="53" t="s">
        <v>143</v>
      </c>
      <c r="AE11" s="53">
        <v>1</v>
      </c>
      <c r="AF11" s="53">
        <v>1</v>
      </c>
      <c r="AG11" s="53" t="s">
        <v>143</v>
      </c>
      <c r="AH11" s="53" t="s">
        <v>143</v>
      </c>
      <c r="AI11" s="53">
        <v>1</v>
      </c>
      <c r="AJ11" s="53">
        <v>1</v>
      </c>
      <c r="AK11" s="132">
        <f t="shared" si="0"/>
        <v>20</v>
      </c>
      <c r="AL11" s="131">
        <f t="shared" si="1"/>
        <v>11</v>
      </c>
      <c r="AM11" s="92">
        <f t="shared" si="2"/>
        <v>0</v>
      </c>
      <c r="AN11" s="77">
        <f t="shared" si="3"/>
        <v>0</v>
      </c>
      <c r="AO11" s="78">
        <f t="shared" si="4"/>
        <v>10</v>
      </c>
      <c r="AP11" s="79">
        <f t="shared" si="5"/>
        <v>0</v>
      </c>
      <c r="AQ11" s="80">
        <f t="shared" si="6"/>
        <v>0</v>
      </c>
    </row>
    <row r="12" spans="1:43" ht="15.75" hidden="1" x14ac:dyDescent="0.25">
      <c r="A12" s="52">
        <v>0.7</v>
      </c>
      <c r="B12" s="99" t="s">
        <v>9</v>
      </c>
      <c r="C12" s="39">
        <v>4194</v>
      </c>
      <c r="D12" s="45" t="s">
        <v>10</v>
      </c>
      <c r="E12" s="63"/>
      <c r="F12" s="53" t="s">
        <v>143</v>
      </c>
      <c r="G12" s="53">
        <v>4</v>
      </c>
      <c r="H12" s="53">
        <v>4</v>
      </c>
      <c r="I12" s="53">
        <v>4</v>
      </c>
      <c r="J12" s="53">
        <v>4</v>
      </c>
      <c r="K12" s="53">
        <v>3</v>
      </c>
      <c r="L12" s="53">
        <v>3</v>
      </c>
      <c r="M12" s="53" t="s">
        <v>143</v>
      </c>
      <c r="N12" s="53" t="s">
        <v>143</v>
      </c>
      <c r="O12" s="53">
        <v>4</v>
      </c>
      <c r="P12" s="53">
        <v>4</v>
      </c>
      <c r="Q12" s="53">
        <v>4</v>
      </c>
      <c r="R12" s="53" t="s">
        <v>143</v>
      </c>
      <c r="S12" s="53">
        <v>3</v>
      </c>
      <c r="T12" s="53">
        <v>3</v>
      </c>
      <c r="U12" s="53">
        <v>3</v>
      </c>
      <c r="V12" s="53" t="s">
        <v>143</v>
      </c>
      <c r="W12" s="53">
        <v>4</v>
      </c>
      <c r="X12" s="53">
        <v>4</v>
      </c>
      <c r="Y12" s="53">
        <v>4</v>
      </c>
      <c r="Z12" s="53" t="s">
        <v>143</v>
      </c>
      <c r="AA12" s="53">
        <v>3</v>
      </c>
      <c r="AB12" s="53">
        <v>3</v>
      </c>
      <c r="AC12" s="53">
        <v>3</v>
      </c>
      <c r="AD12" s="53" t="s">
        <v>143</v>
      </c>
      <c r="AE12" s="53">
        <v>4</v>
      </c>
      <c r="AF12" s="53">
        <v>4</v>
      </c>
      <c r="AG12" s="53" t="s">
        <v>143</v>
      </c>
      <c r="AH12" s="53" t="s">
        <v>143</v>
      </c>
      <c r="AI12" s="53" t="s">
        <v>143</v>
      </c>
      <c r="AJ12" s="53" t="s">
        <v>143</v>
      </c>
      <c r="AK12" s="132">
        <f t="shared" si="0"/>
        <v>20</v>
      </c>
      <c r="AL12" s="131">
        <f t="shared" si="1"/>
        <v>11</v>
      </c>
      <c r="AM12" s="92">
        <f t="shared" si="2"/>
        <v>0</v>
      </c>
      <c r="AN12" s="77">
        <f t="shared" si="3"/>
        <v>0</v>
      </c>
      <c r="AO12" s="78">
        <f t="shared" si="4"/>
        <v>11</v>
      </c>
      <c r="AP12" s="79">
        <f t="shared" si="5"/>
        <v>12</v>
      </c>
      <c r="AQ12" s="80">
        <f t="shared" si="6"/>
        <v>8</v>
      </c>
    </row>
    <row r="13" spans="1:43" ht="15.75" hidden="1" x14ac:dyDescent="0.25">
      <c r="A13" s="52">
        <v>0.7</v>
      </c>
      <c r="B13" s="99" t="s">
        <v>11</v>
      </c>
      <c r="C13" s="39">
        <v>2293</v>
      </c>
      <c r="D13" s="45" t="s">
        <v>10</v>
      </c>
      <c r="E13" s="63"/>
      <c r="F13" s="53" t="s">
        <v>144</v>
      </c>
      <c r="G13" s="53" t="s">
        <v>144</v>
      </c>
      <c r="H13" s="53" t="s">
        <v>144</v>
      </c>
      <c r="I13" s="53" t="s">
        <v>144</v>
      </c>
      <c r="J13" s="53" t="s">
        <v>144</v>
      </c>
      <c r="K13" s="53" t="s">
        <v>144</v>
      </c>
      <c r="L13" s="53" t="s">
        <v>144</v>
      </c>
      <c r="M13" s="53" t="s">
        <v>144</v>
      </c>
      <c r="N13" s="53" t="s">
        <v>144</v>
      </c>
      <c r="O13" s="53" t="s">
        <v>144</v>
      </c>
      <c r="P13" s="53" t="s">
        <v>144</v>
      </c>
      <c r="Q13" s="53" t="s">
        <v>144</v>
      </c>
      <c r="R13" s="53" t="s">
        <v>144</v>
      </c>
      <c r="S13" s="53" t="s">
        <v>144</v>
      </c>
      <c r="T13" s="53" t="s">
        <v>144</v>
      </c>
      <c r="U13" s="53" t="s">
        <v>144</v>
      </c>
      <c r="V13" s="53" t="s">
        <v>144</v>
      </c>
      <c r="W13" s="53">
        <v>1</v>
      </c>
      <c r="X13" s="53" t="s">
        <v>143</v>
      </c>
      <c r="Y13" s="53">
        <v>1</v>
      </c>
      <c r="Z13" s="53">
        <v>1</v>
      </c>
      <c r="AA13" s="53">
        <v>1</v>
      </c>
      <c r="AB13" s="53" t="s">
        <v>143</v>
      </c>
      <c r="AC13" s="53">
        <v>3</v>
      </c>
      <c r="AD13" s="53">
        <v>3</v>
      </c>
      <c r="AE13" s="53">
        <v>3</v>
      </c>
      <c r="AF13" s="53" t="s">
        <v>143</v>
      </c>
      <c r="AG13" s="53">
        <v>3</v>
      </c>
      <c r="AH13" s="53">
        <v>3</v>
      </c>
      <c r="AI13" s="53">
        <v>3</v>
      </c>
      <c r="AJ13" s="53" t="s">
        <v>143</v>
      </c>
      <c r="AK13" s="132">
        <f t="shared" si="0"/>
        <v>10</v>
      </c>
      <c r="AL13" s="131">
        <f t="shared" si="1"/>
        <v>4</v>
      </c>
      <c r="AM13" s="92">
        <f t="shared" si="2"/>
        <v>17</v>
      </c>
      <c r="AN13" s="77">
        <f t="shared" si="3"/>
        <v>0</v>
      </c>
      <c r="AO13" s="78">
        <f t="shared" si="4"/>
        <v>0</v>
      </c>
      <c r="AP13" s="79">
        <f t="shared" si="5"/>
        <v>0</v>
      </c>
      <c r="AQ13" s="80">
        <f t="shared" si="6"/>
        <v>6</v>
      </c>
    </row>
    <row r="14" spans="1:43" ht="15.75" x14ac:dyDescent="0.25">
      <c r="A14" s="52">
        <v>1</v>
      </c>
      <c r="B14" s="57" t="s">
        <v>16</v>
      </c>
      <c r="C14" s="39">
        <v>707</v>
      </c>
      <c r="D14" s="44" t="s">
        <v>17</v>
      </c>
      <c r="E14" s="64">
        <v>5</v>
      </c>
      <c r="F14" s="53" t="s">
        <v>143</v>
      </c>
      <c r="G14" s="53" t="s">
        <v>143</v>
      </c>
      <c r="H14" s="53" t="s">
        <v>143</v>
      </c>
      <c r="I14" s="53">
        <v>1</v>
      </c>
      <c r="J14" s="53">
        <v>1</v>
      </c>
      <c r="K14" s="53">
        <v>1</v>
      </c>
      <c r="L14" s="53" t="s">
        <v>143</v>
      </c>
      <c r="M14" s="53">
        <v>1</v>
      </c>
      <c r="N14" s="53">
        <v>1</v>
      </c>
      <c r="O14" s="53" t="s">
        <v>143</v>
      </c>
      <c r="P14" s="53" t="s">
        <v>143</v>
      </c>
      <c r="Q14" s="53">
        <v>1</v>
      </c>
      <c r="R14" s="53">
        <v>1</v>
      </c>
      <c r="S14" s="53">
        <v>1</v>
      </c>
      <c r="T14" s="53">
        <v>1</v>
      </c>
      <c r="U14" s="53" t="s">
        <v>143</v>
      </c>
      <c r="V14" s="53">
        <v>1</v>
      </c>
      <c r="W14" s="53" t="s">
        <v>143</v>
      </c>
      <c r="X14" s="53">
        <v>1</v>
      </c>
      <c r="Y14" s="53">
        <v>1</v>
      </c>
      <c r="Z14" s="53">
        <v>1</v>
      </c>
      <c r="AA14" s="53" t="s">
        <v>143</v>
      </c>
      <c r="AB14" s="53">
        <v>1</v>
      </c>
      <c r="AC14" s="53">
        <v>1</v>
      </c>
      <c r="AD14" s="53" t="s">
        <v>143</v>
      </c>
      <c r="AE14" s="53">
        <v>1</v>
      </c>
      <c r="AF14" s="53">
        <v>1</v>
      </c>
      <c r="AG14" s="53">
        <v>1</v>
      </c>
      <c r="AH14" s="53" t="s">
        <v>143</v>
      </c>
      <c r="AI14" s="53">
        <v>1</v>
      </c>
      <c r="AJ14" s="53">
        <v>1</v>
      </c>
      <c r="AK14" s="132">
        <f t="shared" si="0"/>
        <v>20</v>
      </c>
      <c r="AL14" s="131">
        <f t="shared" si="1"/>
        <v>11</v>
      </c>
      <c r="AM14" s="92">
        <f t="shared" si="2"/>
        <v>0</v>
      </c>
      <c r="AN14" s="77">
        <f t="shared" si="3"/>
        <v>0</v>
      </c>
      <c r="AO14" s="78">
        <f t="shared" si="4"/>
        <v>9</v>
      </c>
      <c r="AP14" s="79">
        <f t="shared" si="5"/>
        <v>0</v>
      </c>
      <c r="AQ14" s="80">
        <f t="shared" si="6"/>
        <v>0</v>
      </c>
    </row>
    <row r="15" spans="1:43" ht="15.75" x14ac:dyDescent="0.25">
      <c r="A15" s="52">
        <v>1</v>
      </c>
      <c r="B15" s="57" t="s">
        <v>108</v>
      </c>
      <c r="C15" s="39">
        <v>1628</v>
      </c>
      <c r="D15" s="44" t="s">
        <v>17</v>
      </c>
      <c r="E15" s="64">
        <v>4</v>
      </c>
      <c r="F15" s="53">
        <v>1</v>
      </c>
      <c r="G15" s="53">
        <v>1</v>
      </c>
      <c r="H15" s="53" t="s">
        <v>143</v>
      </c>
      <c r="I15" s="53">
        <v>1</v>
      </c>
      <c r="J15" s="53">
        <v>1</v>
      </c>
      <c r="K15" s="53" t="s">
        <v>143</v>
      </c>
      <c r="L15" s="53">
        <v>1</v>
      </c>
      <c r="M15" s="53" t="s">
        <v>143</v>
      </c>
      <c r="N15" s="53" t="s">
        <v>143</v>
      </c>
      <c r="O15" s="53" t="s">
        <v>143</v>
      </c>
      <c r="P15" s="53">
        <v>1</v>
      </c>
      <c r="Q15" s="53">
        <v>1</v>
      </c>
      <c r="R15" s="53">
        <v>1</v>
      </c>
      <c r="S15" s="53" t="s">
        <v>143</v>
      </c>
      <c r="T15" s="53">
        <v>1</v>
      </c>
      <c r="U15" s="53">
        <v>1</v>
      </c>
      <c r="V15" s="53">
        <v>1</v>
      </c>
      <c r="W15" s="53" t="s">
        <v>143</v>
      </c>
      <c r="X15" s="53">
        <v>1</v>
      </c>
      <c r="Y15" s="53">
        <v>1</v>
      </c>
      <c r="Z15" s="53">
        <v>1</v>
      </c>
      <c r="AA15" s="53" t="s">
        <v>143</v>
      </c>
      <c r="AB15" s="53">
        <v>1</v>
      </c>
      <c r="AC15" s="53">
        <v>1</v>
      </c>
      <c r="AD15" s="53">
        <v>1</v>
      </c>
      <c r="AE15" s="53" t="s">
        <v>143</v>
      </c>
      <c r="AF15" s="53" t="s">
        <v>143</v>
      </c>
      <c r="AG15" s="53">
        <v>1</v>
      </c>
      <c r="AH15" s="53">
        <v>1</v>
      </c>
      <c r="AI15" s="53" t="s">
        <v>143</v>
      </c>
      <c r="AJ15" s="53">
        <v>1</v>
      </c>
      <c r="AK15" s="132">
        <f t="shared" si="0"/>
        <v>20</v>
      </c>
      <c r="AL15" s="131">
        <f t="shared" si="1"/>
        <v>11</v>
      </c>
      <c r="AM15" s="92">
        <f t="shared" si="2"/>
        <v>0</v>
      </c>
      <c r="AN15" s="77">
        <f t="shared" si="3"/>
        <v>0</v>
      </c>
      <c r="AO15" s="78">
        <f t="shared" si="4"/>
        <v>9</v>
      </c>
      <c r="AP15" s="79">
        <f t="shared" si="5"/>
        <v>0</v>
      </c>
      <c r="AQ15" s="80">
        <f t="shared" si="6"/>
        <v>0</v>
      </c>
    </row>
    <row r="16" spans="1:43" ht="15.75" x14ac:dyDescent="0.25">
      <c r="A16" s="52">
        <v>1</v>
      </c>
      <c r="B16" s="57" t="s">
        <v>19</v>
      </c>
      <c r="C16" s="39">
        <v>2701</v>
      </c>
      <c r="D16" s="44" t="s">
        <v>17</v>
      </c>
      <c r="E16" s="64">
        <v>3</v>
      </c>
      <c r="F16" s="53" t="s">
        <v>143</v>
      </c>
      <c r="G16" s="53">
        <v>1</v>
      </c>
      <c r="H16" s="53">
        <v>1</v>
      </c>
      <c r="I16" s="53" t="s">
        <v>143</v>
      </c>
      <c r="J16" s="53">
        <v>1</v>
      </c>
      <c r="K16" s="53">
        <v>1</v>
      </c>
      <c r="L16" s="128">
        <v>1</v>
      </c>
      <c r="M16" s="53" t="s">
        <v>143</v>
      </c>
      <c r="N16" s="53">
        <v>1</v>
      </c>
      <c r="O16" s="53">
        <v>1</v>
      </c>
      <c r="P16" s="53">
        <v>1</v>
      </c>
      <c r="Q16" s="53" t="s">
        <v>143</v>
      </c>
      <c r="R16" s="53">
        <v>1</v>
      </c>
      <c r="S16" s="53">
        <v>1</v>
      </c>
      <c r="T16" s="53">
        <v>1</v>
      </c>
      <c r="U16" s="53" t="s">
        <v>143</v>
      </c>
      <c r="V16" s="53">
        <v>1</v>
      </c>
      <c r="W16" s="53">
        <v>1</v>
      </c>
      <c r="X16" s="53">
        <v>1</v>
      </c>
      <c r="Y16" s="53" t="s">
        <v>143</v>
      </c>
      <c r="Z16" s="53">
        <v>1</v>
      </c>
      <c r="AA16" s="53">
        <v>1</v>
      </c>
      <c r="AB16" s="53">
        <v>1</v>
      </c>
      <c r="AC16" s="53" t="s">
        <v>143</v>
      </c>
      <c r="AD16" s="53">
        <v>1</v>
      </c>
      <c r="AE16" s="53" t="s">
        <v>144</v>
      </c>
      <c r="AF16" s="53" t="s">
        <v>144</v>
      </c>
      <c r="AG16" s="53" t="s">
        <v>144</v>
      </c>
      <c r="AH16" s="53" t="s">
        <v>144</v>
      </c>
      <c r="AI16" s="53" t="s">
        <v>144</v>
      </c>
      <c r="AJ16" s="53" t="s">
        <v>144</v>
      </c>
      <c r="AK16" s="132">
        <f t="shared" si="0"/>
        <v>18</v>
      </c>
      <c r="AL16" s="131">
        <f t="shared" si="1"/>
        <v>7</v>
      </c>
      <c r="AM16" s="92">
        <f t="shared" si="2"/>
        <v>6</v>
      </c>
      <c r="AN16" s="77">
        <f t="shared" si="3"/>
        <v>0</v>
      </c>
      <c r="AO16" s="78">
        <f t="shared" si="4"/>
        <v>11</v>
      </c>
      <c r="AP16" s="79">
        <f t="shared" si="5"/>
        <v>0</v>
      </c>
      <c r="AQ16" s="80">
        <f t="shared" si="6"/>
        <v>0</v>
      </c>
    </row>
    <row r="17" spans="1:43" ht="15.75" x14ac:dyDescent="0.25">
      <c r="A17" s="52">
        <v>1</v>
      </c>
      <c r="B17" s="57" t="s">
        <v>18</v>
      </c>
      <c r="C17" s="39">
        <v>3272</v>
      </c>
      <c r="D17" s="44" t="s">
        <v>17</v>
      </c>
      <c r="E17" s="64">
        <v>3</v>
      </c>
      <c r="F17" s="53" t="s">
        <v>144</v>
      </c>
      <c r="G17" s="53" t="s">
        <v>144</v>
      </c>
      <c r="H17" s="53" t="s">
        <v>144</v>
      </c>
      <c r="I17" s="53" t="s">
        <v>144</v>
      </c>
      <c r="J17" s="53" t="s">
        <v>144</v>
      </c>
      <c r="K17" s="53" t="s">
        <v>144</v>
      </c>
      <c r="L17" s="53" t="s">
        <v>144</v>
      </c>
      <c r="M17" s="53" t="s">
        <v>144</v>
      </c>
      <c r="N17" s="53" t="s">
        <v>144</v>
      </c>
      <c r="O17" s="53" t="s">
        <v>144</v>
      </c>
      <c r="P17" s="53" t="s">
        <v>143</v>
      </c>
      <c r="Q17" s="53" t="s">
        <v>143</v>
      </c>
      <c r="R17" s="53">
        <v>1</v>
      </c>
      <c r="S17" s="53">
        <v>1</v>
      </c>
      <c r="T17" s="53" t="s">
        <v>143</v>
      </c>
      <c r="U17" s="53">
        <v>1</v>
      </c>
      <c r="V17" s="53">
        <v>1</v>
      </c>
      <c r="W17" s="53">
        <v>1</v>
      </c>
      <c r="X17" s="53" t="s">
        <v>143</v>
      </c>
      <c r="Y17" s="53">
        <v>1</v>
      </c>
      <c r="Z17" s="53">
        <v>1</v>
      </c>
      <c r="AA17" s="53">
        <v>1</v>
      </c>
      <c r="AB17" s="53" t="s">
        <v>143</v>
      </c>
      <c r="AC17" s="53">
        <v>1</v>
      </c>
      <c r="AD17" s="53">
        <v>1</v>
      </c>
      <c r="AE17" s="53">
        <v>1</v>
      </c>
      <c r="AF17" s="53" t="s">
        <v>143</v>
      </c>
      <c r="AG17" s="53">
        <v>1</v>
      </c>
      <c r="AH17" s="53">
        <v>1</v>
      </c>
      <c r="AI17" s="53">
        <v>1</v>
      </c>
      <c r="AJ17" s="53" t="s">
        <v>143</v>
      </c>
      <c r="AK17" s="132">
        <f t="shared" si="0"/>
        <v>14</v>
      </c>
      <c r="AL17" s="131">
        <f t="shared" si="1"/>
        <v>7</v>
      </c>
      <c r="AM17" s="92">
        <f t="shared" si="2"/>
        <v>10</v>
      </c>
      <c r="AN17" s="77">
        <f t="shared" si="3"/>
        <v>0</v>
      </c>
      <c r="AO17" s="78">
        <f t="shared" si="4"/>
        <v>2</v>
      </c>
      <c r="AP17" s="79">
        <f t="shared" si="5"/>
        <v>0</v>
      </c>
      <c r="AQ17" s="80">
        <f t="shared" si="6"/>
        <v>0</v>
      </c>
    </row>
    <row r="18" spans="1:43" ht="15.75" x14ac:dyDescent="0.25">
      <c r="A18" s="52">
        <v>1</v>
      </c>
      <c r="B18" s="57" t="s">
        <v>20</v>
      </c>
      <c r="C18" s="39">
        <v>4779</v>
      </c>
      <c r="D18" s="44" t="s">
        <v>17</v>
      </c>
      <c r="E18" s="64">
        <v>3</v>
      </c>
      <c r="F18" s="53">
        <v>1</v>
      </c>
      <c r="G18" s="53">
        <v>1</v>
      </c>
      <c r="H18" s="53" t="s">
        <v>143</v>
      </c>
      <c r="I18" s="53">
        <v>1</v>
      </c>
      <c r="J18" s="53">
        <v>1</v>
      </c>
      <c r="K18" s="53">
        <v>1</v>
      </c>
      <c r="L18" s="53" t="s">
        <v>143</v>
      </c>
      <c r="M18" s="53" t="s">
        <v>143</v>
      </c>
      <c r="N18" s="53">
        <v>1</v>
      </c>
      <c r="O18" s="53">
        <v>1</v>
      </c>
      <c r="P18" s="53" t="s">
        <v>143</v>
      </c>
      <c r="Q18" s="53">
        <v>1</v>
      </c>
      <c r="R18" s="53">
        <v>1</v>
      </c>
      <c r="S18" s="53">
        <v>1</v>
      </c>
      <c r="T18" s="53" t="s">
        <v>143</v>
      </c>
      <c r="U18" s="53">
        <v>1</v>
      </c>
      <c r="V18" s="53">
        <v>1</v>
      </c>
      <c r="W18" s="53">
        <v>1</v>
      </c>
      <c r="X18" s="53" t="s">
        <v>143</v>
      </c>
      <c r="Y18" s="53" t="s">
        <v>143</v>
      </c>
      <c r="Z18" s="53">
        <v>1</v>
      </c>
      <c r="AA18" s="53">
        <v>1</v>
      </c>
      <c r="AB18" s="53" t="s">
        <v>143</v>
      </c>
      <c r="AC18" s="53">
        <v>1</v>
      </c>
      <c r="AD18" s="53">
        <v>1</v>
      </c>
      <c r="AE18" s="53" t="s">
        <v>143</v>
      </c>
      <c r="AF18" s="53">
        <v>1</v>
      </c>
      <c r="AG18" s="53">
        <v>1</v>
      </c>
      <c r="AH18" s="53">
        <v>1</v>
      </c>
      <c r="AI18" s="53" t="s">
        <v>143</v>
      </c>
      <c r="AJ18" s="53" t="s">
        <v>143</v>
      </c>
      <c r="AK18" s="132">
        <f t="shared" si="0"/>
        <v>20</v>
      </c>
      <c r="AL18" s="131">
        <f t="shared" si="1"/>
        <v>11</v>
      </c>
      <c r="AM18" s="92">
        <f t="shared" si="2"/>
        <v>0</v>
      </c>
      <c r="AN18" s="77">
        <f t="shared" si="3"/>
        <v>0</v>
      </c>
      <c r="AO18" s="78">
        <f t="shared" si="4"/>
        <v>10</v>
      </c>
      <c r="AP18" s="79">
        <f t="shared" si="5"/>
        <v>0</v>
      </c>
      <c r="AQ18" s="80">
        <f t="shared" si="6"/>
        <v>0</v>
      </c>
    </row>
    <row r="19" spans="1:43" ht="15.75" hidden="1" x14ac:dyDescent="0.25">
      <c r="A19" s="52">
        <v>1</v>
      </c>
      <c r="B19" s="57" t="s">
        <v>21</v>
      </c>
      <c r="C19" s="39">
        <v>4893</v>
      </c>
      <c r="D19" s="44" t="s">
        <v>17</v>
      </c>
      <c r="E19" s="64">
        <v>4</v>
      </c>
      <c r="F19" s="53">
        <v>1</v>
      </c>
      <c r="G19" s="53" t="s">
        <v>143</v>
      </c>
      <c r="H19" s="53">
        <v>1</v>
      </c>
      <c r="I19" s="53">
        <v>1</v>
      </c>
      <c r="J19" s="53" t="s">
        <v>143</v>
      </c>
      <c r="K19" s="53">
        <v>1</v>
      </c>
      <c r="L19" s="128">
        <v>1</v>
      </c>
      <c r="M19" s="53" t="s">
        <v>143</v>
      </c>
      <c r="N19" s="53">
        <v>1</v>
      </c>
      <c r="O19" s="53">
        <v>1</v>
      </c>
      <c r="P19" s="53">
        <v>1</v>
      </c>
      <c r="Q19" s="53" t="s">
        <v>143</v>
      </c>
      <c r="R19" s="53" t="s">
        <v>143</v>
      </c>
      <c r="S19" s="53">
        <v>1</v>
      </c>
      <c r="T19" s="53">
        <v>1</v>
      </c>
      <c r="U19" s="53" t="s">
        <v>143</v>
      </c>
      <c r="V19" s="53" t="s">
        <v>143</v>
      </c>
      <c r="W19" s="53">
        <v>1</v>
      </c>
      <c r="X19" s="53">
        <v>1</v>
      </c>
      <c r="Y19" s="53">
        <v>1</v>
      </c>
      <c r="Z19" s="53" t="s">
        <v>143</v>
      </c>
      <c r="AA19" s="53">
        <v>1</v>
      </c>
      <c r="AB19" s="53">
        <v>1</v>
      </c>
      <c r="AC19" s="53" t="s">
        <v>143</v>
      </c>
      <c r="AD19" s="53" t="s">
        <v>143</v>
      </c>
      <c r="AE19" s="53">
        <v>1</v>
      </c>
      <c r="AF19" s="53">
        <v>1</v>
      </c>
      <c r="AG19" s="53">
        <v>1</v>
      </c>
      <c r="AH19" s="53" t="s">
        <v>143</v>
      </c>
      <c r="AI19" s="53">
        <v>1</v>
      </c>
      <c r="AJ19" s="53">
        <v>1</v>
      </c>
      <c r="AK19" s="132">
        <f t="shared" si="0"/>
        <v>20</v>
      </c>
      <c r="AL19" s="131">
        <f t="shared" si="1"/>
        <v>11</v>
      </c>
      <c r="AM19" s="92">
        <f t="shared" si="2"/>
        <v>0</v>
      </c>
      <c r="AN19" s="77">
        <f t="shared" si="3"/>
        <v>0</v>
      </c>
      <c r="AO19" s="78">
        <f t="shared" si="4"/>
        <v>10</v>
      </c>
      <c r="AP19" s="79">
        <f t="shared" si="5"/>
        <v>0</v>
      </c>
      <c r="AQ19" s="80">
        <f t="shared" si="6"/>
        <v>0</v>
      </c>
    </row>
    <row r="20" spans="1:43" ht="15.75" x14ac:dyDescent="0.25">
      <c r="A20" s="52">
        <v>1.1000000000000001</v>
      </c>
      <c r="B20" s="56" t="s">
        <v>30</v>
      </c>
      <c r="C20" s="39">
        <v>2691</v>
      </c>
      <c r="D20" s="44" t="s">
        <v>23</v>
      </c>
      <c r="E20" s="64">
        <v>3</v>
      </c>
      <c r="F20" s="53" t="s">
        <v>143</v>
      </c>
      <c r="G20" s="53" t="s">
        <v>143</v>
      </c>
      <c r="H20" s="53">
        <v>1</v>
      </c>
      <c r="I20" s="53">
        <v>1</v>
      </c>
      <c r="J20" s="53">
        <v>1</v>
      </c>
      <c r="K20" s="53">
        <v>1</v>
      </c>
      <c r="L20" s="53">
        <v>1</v>
      </c>
      <c r="M20" s="53" t="s">
        <v>143</v>
      </c>
      <c r="N20" s="53" t="s">
        <v>143</v>
      </c>
      <c r="O20" s="53">
        <v>1</v>
      </c>
      <c r="P20" s="53">
        <v>1</v>
      </c>
      <c r="Q20" s="53">
        <v>1</v>
      </c>
      <c r="R20" s="53">
        <v>1</v>
      </c>
      <c r="S20" s="53">
        <v>1</v>
      </c>
      <c r="T20" s="53" t="s">
        <v>143</v>
      </c>
      <c r="U20" s="53" t="s">
        <v>143</v>
      </c>
      <c r="V20" s="53">
        <v>1</v>
      </c>
      <c r="W20" s="53">
        <v>1</v>
      </c>
      <c r="X20" s="53">
        <v>1</v>
      </c>
      <c r="Y20" s="53">
        <v>1</v>
      </c>
      <c r="Z20" s="53">
        <v>1</v>
      </c>
      <c r="AA20" s="53" t="s">
        <v>143</v>
      </c>
      <c r="AB20" s="53" t="s">
        <v>143</v>
      </c>
      <c r="AC20" s="53">
        <v>1</v>
      </c>
      <c r="AD20" s="53">
        <v>1</v>
      </c>
      <c r="AE20" s="53">
        <v>1</v>
      </c>
      <c r="AF20" s="53">
        <v>1</v>
      </c>
      <c r="AG20" s="53">
        <v>1</v>
      </c>
      <c r="AH20" s="53" t="s">
        <v>143</v>
      </c>
      <c r="AI20" s="53" t="s">
        <v>143</v>
      </c>
      <c r="AJ20" s="53" t="s">
        <v>143</v>
      </c>
      <c r="AK20" s="132">
        <f t="shared" si="0"/>
        <v>20</v>
      </c>
      <c r="AL20" s="131">
        <f t="shared" si="1"/>
        <v>11</v>
      </c>
      <c r="AM20" s="92">
        <f t="shared" si="2"/>
        <v>0</v>
      </c>
      <c r="AN20" s="77">
        <f t="shared" si="3"/>
        <v>0</v>
      </c>
      <c r="AO20" s="78">
        <f t="shared" si="4"/>
        <v>10</v>
      </c>
      <c r="AP20" s="79">
        <f t="shared" si="5"/>
        <v>0</v>
      </c>
      <c r="AQ20" s="80">
        <f t="shared" si="6"/>
        <v>0</v>
      </c>
    </row>
    <row r="21" spans="1:43" ht="15.75" hidden="1" x14ac:dyDescent="0.25">
      <c r="A21" s="52">
        <v>1.1000000000000001</v>
      </c>
      <c r="B21" s="56" t="s">
        <v>27</v>
      </c>
      <c r="C21" s="39">
        <v>126</v>
      </c>
      <c r="D21" s="44" t="s">
        <v>23</v>
      </c>
      <c r="E21" s="64">
        <v>2</v>
      </c>
      <c r="F21" s="53" t="s">
        <v>144</v>
      </c>
      <c r="G21" s="53" t="s">
        <v>144</v>
      </c>
      <c r="H21" s="53" t="s">
        <v>144</v>
      </c>
      <c r="I21" s="53" t="s">
        <v>144</v>
      </c>
      <c r="J21" s="53" t="s">
        <v>144</v>
      </c>
      <c r="K21" s="53" t="s">
        <v>144</v>
      </c>
      <c r="L21" s="53" t="s">
        <v>144</v>
      </c>
      <c r="M21" s="53" t="s">
        <v>144</v>
      </c>
      <c r="N21" s="53" t="s">
        <v>144</v>
      </c>
      <c r="O21" s="53" t="s">
        <v>144</v>
      </c>
      <c r="P21" s="53" t="s">
        <v>144</v>
      </c>
      <c r="Q21" s="53" t="s">
        <v>144</v>
      </c>
      <c r="R21" s="53" t="s">
        <v>144</v>
      </c>
      <c r="S21" s="53" t="s">
        <v>144</v>
      </c>
      <c r="T21" s="53" t="s">
        <v>144</v>
      </c>
      <c r="U21" s="53" t="s">
        <v>144</v>
      </c>
      <c r="V21" s="53" t="s">
        <v>144</v>
      </c>
      <c r="W21" s="53" t="s">
        <v>144</v>
      </c>
      <c r="X21" s="53" t="s">
        <v>144</v>
      </c>
      <c r="Y21" s="53" t="s">
        <v>144</v>
      </c>
      <c r="Z21" s="53" t="s">
        <v>144</v>
      </c>
      <c r="AA21" s="53" t="s">
        <v>144</v>
      </c>
      <c r="AB21" s="53" t="s">
        <v>144</v>
      </c>
      <c r="AC21" s="53">
        <v>1</v>
      </c>
      <c r="AD21" s="53">
        <v>1</v>
      </c>
      <c r="AE21" s="53" t="s">
        <v>143</v>
      </c>
      <c r="AF21" s="53">
        <v>1</v>
      </c>
      <c r="AG21" s="53">
        <v>1</v>
      </c>
      <c r="AH21" s="53">
        <v>1</v>
      </c>
      <c r="AI21" s="53" t="s">
        <v>143</v>
      </c>
      <c r="AJ21" s="53">
        <v>1</v>
      </c>
      <c r="AK21" s="132">
        <f t="shared" si="0"/>
        <v>6</v>
      </c>
      <c r="AL21" s="131">
        <f t="shared" si="1"/>
        <v>2</v>
      </c>
      <c r="AM21" s="92">
        <f t="shared" si="2"/>
        <v>23</v>
      </c>
      <c r="AN21" s="77">
        <f t="shared" si="3"/>
        <v>0</v>
      </c>
      <c r="AO21" s="78">
        <f t="shared" si="4"/>
        <v>0</v>
      </c>
      <c r="AP21" s="79">
        <f t="shared" si="5"/>
        <v>0</v>
      </c>
      <c r="AQ21" s="80">
        <f t="shared" si="6"/>
        <v>0</v>
      </c>
    </row>
    <row r="22" spans="1:43" ht="15.75" hidden="1" x14ac:dyDescent="0.25">
      <c r="A22" s="52">
        <v>1.1000000000000001</v>
      </c>
      <c r="B22" s="56" t="s">
        <v>26</v>
      </c>
      <c r="C22" s="39">
        <v>637</v>
      </c>
      <c r="D22" s="44" t="s">
        <v>23</v>
      </c>
      <c r="E22" s="64">
        <v>3</v>
      </c>
      <c r="F22" s="53">
        <v>1</v>
      </c>
      <c r="G22" s="53">
        <v>1</v>
      </c>
      <c r="H22" s="53" t="s">
        <v>143</v>
      </c>
      <c r="I22" s="53">
        <v>1</v>
      </c>
      <c r="J22" s="53">
        <v>1</v>
      </c>
      <c r="K22" s="53">
        <v>1</v>
      </c>
      <c r="L22" s="53">
        <v>1</v>
      </c>
      <c r="M22" s="53" t="s">
        <v>143</v>
      </c>
      <c r="N22" s="53">
        <v>1</v>
      </c>
      <c r="O22" s="53" t="s">
        <v>144</v>
      </c>
      <c r="P22" s="53" t="s">
        <v>144</v>
      </c>
      <c r="Q22" s="53" t="s">
        <v>144</v>
      </c>
      <c r="R22" s="53" t="s">
        <v>144</v>
      </c>
      <c r="S22" s="53" t="s">
        <v>144</v>
      </c>
      <c r="T22" s="53" t="s">
        <v>144</v>
      </c>
      <c r="U22" s="53" t="s">
        <v>144</v>
      </c>
      <c r="V22" s="53" t="s">
        <v>144</v>
      </c>
      <c r="W22" s="53" t="s">
        <v>144</v>
      </c>
      <c r="X22" s="53" t="s">
        <v>144</v>
      </c>
      <c r="Y22" s="53" t="s">
        <v>144</v>
      </c>
      <c r="Z22" s="53" t="s">
        <v>144</v>
      </c>
      <c r="AA22" s="53" t="s">
        <v>144</v>
      </c>
      <c r="AB22" s="53" t="s">
        <v>144</v>
      </c>
      <c r="AC22" s="53" t="s">
        <v>144</v>
      </c>
      <c r="AD22" s="53" t="s">
        <v>144</v>
      </c>
      <c r="AE22" s="53" t="s">
        <v>144</v>
      </c>
      <c r="AF22" s="53" t="s">
        <v>144</v>
      </c>
      <c r="AG22" s="53" t="s">
        <v>144</v>
      </c>
      <c r="AH22" s="53" t="s">
        <v>144</v>
      </c>
      <c r="AI22" s="53" t="s">
        <v>144</v>
      </c>
      <c r="AJ22" s="53" t="s">
        <v>144</v>
      </c>
      <c r="AK22" s="132">
        <f t="shared" si="0"/>
        <v>7</v>
      </c>
      <c r="AL22" s="131">
        <f t="shared" si="1"/>
        <v>2</v>
      </c>
      <c r="AM22" s="92">
        <f t="shared" si="2"/>
        <v>22</v>
      </c>
      <c r="AN22" s="77">
        <f t="shared" si="3"/>
        <v>0</v>
      </c>
      <c r="AO22" s="78">
        <f t="shared" si="4"/>
        <v>7</v>
      </c>
      <c r="AP22" s="79">
        <f t="shared" si="5"/>
        <v>0</v>
      </c>
      <c r="AQ22" s="80">
        <f t="shared" si="6"/>
        <v>0</v>
      </c>
    </row>
    <row r="23" spans="1:43" ht="15.75" hidden="1" x14ac:dyDescent="0.25">
      <c r="A23" s="52">
        <v>1.1000000000000001</v>
      </c>
      <c r="B23" s="56" t="s">
        <v>22</v>
      </c>
      <c r="C23" s="39">
        <v>1218</v>
      </c>
      <c r="D23" s="44" t="s">
        <v>23</v>
      </c>
      <c r="E23" s="64">
        <v>3</v>
      </c>
      <c r="F23" s="53">
        <v>1</v>
      </c>
      <c r="G23" s="53">
        <v>1</v>
      </c>
      <c r="H23" s="53" t="s">
        <v>143</v>
      </c>
      <c r="I23" s="53">
        <v>1</v>
      </c>
      <c r="J23" s="53">
        <v>1</v>
      </c>
      <c r="K23" s="53">
        <v>1</v>
      </c>
      <c r="L23" s="53">
        <v>1</v>
      </c>
      <c r="M23" s="53" t="s">
        <v>143</v>
      </c>
      <c r="N23" s="53">
        <v>1</v>
      </c>
      <c r="O23" s="53" t="s">
        <v>144</v>
      </c>
      <c r="P23" s="53" t="s">
        <v>144</v>
      </c>
      <c r="Q23" s="53" t="s">
        <v>144</v>
      </c>
      <c r="R23" s="53" t="s">
        <v>144</v>
      </c>
      <c r="S23" s="53" t="s">
        <v>144</v>
      </c>
      <c r="T23" s="53" t="s">
        <v>144</v>
      </c>
      <c r="U23" s="53" t="s">
        <v>144</v>
      </c>
      <c r="V23" s="53" t="s">
        <v>144</v>
      </c>
      <c r="W23" s="53" t="s">
        <v>144</v>
      </c>
      <c r="X23" s="53" t="s">
        <v>144</v>
      </c>
      <c r="Y23" s="53" t="s">
        <v>144</v>
      </c>
      <c r="Z23" s="53" t="s">
        <v>144</v>
      </c>
      <c r="AA23" s="53" t="s">
        <v>144</v>
      </c>
      <c r="AB23" s="53" t="s">
        <v>144</v>
      </c>
      <c r="AC23" s="53" t="s">
        <v>144</v>
      </c>
      <c r="AD23" s="53" t="s">
        <v>144</v>
      </c>
      <c r="AE23" s="53" t="s">
        <v>144</v>
      </c>
      <c r="AF23" s="53" t="s">
        <v>144</v>
      </c>
      <c r="AG23" s="53" t="s">
        <v>144</v>
      </c>
      <c r="AH23" s="53" t="s">
        <v>144</v>
      </c>
      <c r="AI23" s="53" t="s">
        <v>144</v>
      </c>
      <c r="AJ23" s="53" t="s">
        <v>144</v>
      </c>
      <c r="AK23" s="132">
        <f t="shared" si="0"/>
        <v>7</v>
      </c>
      <c r="AL23" s="131">
        <f t="shared" si="1"/>
        <v>2</v>
      </c>
      <c r="AM23" s="92">
        <f t="shared" si="2"/>
        <v>22</v>
      </c>
      <c r="AN23" s="77">
        <f t="shared" si="3"/>
        <v>0</v>
      </c>
      <c r="AO23" s="78">
        <f t="shared" si="4"/>
        <v>7</v>
      </c>
      <c r="AP23" s="79">
        <f t="shared" si="5"/>
        <v>0</v>
      </c>
      <c r="AQ23" s="80">
        <f t="shared" si="6"/>
        <v>0</v>
      </c>
    </row>
    <row r="24" spans="1:43" ht="15.75" hidden="1" x14ac:dyDescent="0.25">
      <c r="A24" s="52">
        <v>1.1000000000000001</v>
      </c>
      <c r="B24" s="56" t="s">
        <v>29</v>
      </c>
      <c r="C24" s="39">
        <v>4066</v>
      </c>
      <c r="D24" s="44" t="s">
        <v>23</v>
      </c>
      <c r="E24" s="64">
        <v>3</v>
      </c>
      <c r="F24" s="53" t="s">
        <v>144</v>
      </c>
      <c r="G24" s="53" t="s">
        <v>144</v>
      </c>
      <c r="H24" s="53" t="s">
        <v>144</v>
      </c>
      <c r="I24" s="53" t="s">
        <v>144</v>
      </c>
      <c r="J24" s="53" t="s">
        <v>144</v>
      </c>
      <c r="K24" s="53" t="s">
        <v>144</v>
      </c>
      <c r="L24" s="53" t="s">
        <v>144</v>
      </c>
      <c r="M24" s="53" t="s">
        <v>144</v>
      </c>
      <c r="N24" s="53" t="s">
        <v>144</v>
      </c>
      <c r="O24" s="53" t="s">
        <v>144</v>
      </c>
      <c r="P24" s="53" t="s">
        <v>144</v>
      </c>
      <c r="Q24" s="53" t="s">
        <v>144</v>
      </c>
      <c r="R24" s="53" t="s">
        <v>144</v>
      </c>
      <c r="S24" s="53" t="s">
        <v>144</v>
      </c>
      <c r="T24" s="53" t="s">
        <v>144</v>
      </c>
      <c r="U24" s="53" t="s">
        <v>144</v>
      </c>
      <c r="V24" s="53" t="s">
        <v>144</v>
      </c>
      <c r="W24" s="53" t="s">
        <v>144</v>
      </c>
      <c r="X24" s="53" t="s">
        <v>144</v>
      </c>
      <c r="Y24" s="53" t="s">
        <v>144</v>
      </c>
      <c r="Z24" s="53" t="s">
        <v>144</v>
      </c>
      <c r="AA24" s="53" t="s">
        <v>144</v>
      </c>
      <c r="AB24" s="53" t="s">
        <v>144</v>
      </c>
      <c r="AC24" s="53" t="s">
        <v>144</v>
      </c>
      <c r="AD24" s="53" t="s">
        <v>144</v>
      </c>
      <c r="AE24" s="53" t="s">
        <v>144</v>
      </c>
      <c r="AF24" s="53"/>
      <c r="AG24" s="53"/>
      <c r="AH24" s="53" t="s">
        <v>143</v>
      </c>
      <c r="AI24" s="53"/>
      <c r="AJ24" s="53"/>
      <c r="AK24" s="132">
        <f t="shared" si="0"/>
        <v>0</v>
      </c>
      <c r="AL24" s="131">
        <f t="shared" si="1"/>
        <v>1</v>
      </c>
      <c r="AM24" s="92">
        <f t="shared" si="2"/>
        <v>26</v>
      </c>
      <c r="AN24" s="77">
        <f t="shared" si="3"/>
        <v>0</v>
      </c>
      <c r="AO24" s="78">
        <f t="shared" si="4"/>
        <v>0</v>
      </c>
      <c r="AP24" s="79">
        <f t="shared" si="5"/>
        <v>0</v>
      </c>
      <c r="AQ24" s="80">
        <f t="shared" si="6"/>
        <v>0</v>
      </c>
    </row>
    <row r="25" spans="1:43" ht="15.75" hidden="1" x14ac:dyDescent="0.25">
      <c r="A25" s="52">
        <v>2</v>
      </c>
      <c r="B25" s="54" t="s">
        <v>36</v>
      </c>
      <c r="C25" s="39">
        <v>138</v>
      </c>
      <c r="D25" s="44" t="s">
        <v>17</v>
      </c>
      <c r="E25" s="64">
        <v>5</v>
      </c>
      <c r="F25" s="53">
        <v>3</v>
      </c>
      <c r="G25" s="53">
        <v>3</v>
      </c>
      <c r="H25" s="53" t="s">
        <v>143</v>
      </c>
      <c r="I25" s="53" t="s">
        <v>143</v>
      </c>
      <c r="J25" s="53">
        <v>4</v>
      </c>
      <c r="K25" s="53">
        <v>4</v>
      </c>
      <c r="L25" s="53">
        <v>4</v>
      </c>
      <c r="M25" s="53" t="s">
        <v>143</v>
      </c>
      <c r="N25" s="53" t="s">
        <v>143</v>
      </c>
      <c r="O25" s="53">
        <v>3</v>
      </c>
      <c r="P25" s="53">
        <v>3</v>
      </c>
      <c r="Q25" s="53" t="s">
        <v>143</v>
      </c>
      <c r="R25" s="53">
        <v>4</v>
      </c>
      <c r="S25" s="53">
        <v>4</v>
      </c>
      <c r="T25" s="53">
        <v>4</v>
      </c>
      <c r="U25" s="53" t="s">
        <v>143</v>
      </c>
      <c r="V25" s="53">
        <v>3</v>
      </c>
      <c r="W25" s="53">
        <v>3</v>
      </c>
      <c r="X25" s="53">
        <v>3</v>
      </c>
      <c r="Y25" s="53" t="s">
        <v>143</v>
      </c>
      <c r="Z25" s="53">
        <v>4</v>
      </c>
      <c r="AA25" s="53">
        <v>4</v>
      </c>
      <c r="AB25" s="53">
        <v>4</v>
      </c>
      <c r="AC25" s="53" t="s">
        <v>143</v>
      </c>
      <c r="AD25" s="53">
        <v>3</v>
      </c>
      <c r="AE25" s="53">
        <v>3</v>
      </c>
      <c r="AF25" s="53">
        <v>3</v>
      </c>
      <c r="AG25" s="53" t="s">
        <v>143</v>
      </c>
      <c r="AH25" s="53" t="s">
        <v>143</v>
      </c>
      <c r="AI25" s="53">
        <v>4</v>
      </c>
      <c r="AJ25" s="53" t="s">
        <v>143</v>
      </c>
      <c r="AK25" s="132">
        <f t="shared" si="0"/>
        <v>20</v>
      </c>
      <c r="AL25" s="131">
        <f t="shared" si="1"/>
        <v>11</v>
      </c>
      <c r="AM25" s="92">
        <f t="shared" si="2"/>
        <v>0</v>
      </c>
      <c r="AN25" s="77">
        <f t="shared" si="3"/>
        <v>0</v>
      </c>
      <c r="AO25" s="78">
        <f t="shared" si="4"/>
        <v>10</v>
      </c>
      <c r="AP25" s="79">
        <f t="shared" si="5"/>
        <v>10</v>
      </c>
      <c r="AQ25" s="80">
        <f t="shared" si="6"/>
        <v>10</v>
      </c>
    </row>
    <row r="26" spans="1:43" ht="15.75" hidden="1" x14ac:dyDescent="0.25">
      <c r="A26" s="52">
        <v>2</v>
      </c>
      <c r="B26" s="54" t="s">
        <v>25</v>
      </c>
      <c r="C26" s="39">
        <v>2047</v>
      </c>
      <c r="D26" s="44" t="s">
        <v>23</v>
      </c>
      <c r="E26" s="64">
        <v>2</v>
      </c>
      <c r="F26" s="53">
        <v>3</v>
      </c>
      <c r="G26" s="53">
        <v>3</v>
      </c>
      <c r="H26" s="53">
        <v>3</v>
      </c>
      <c r="I26" s="53" t="s">
        <v>143</v>
      </c>
      <c r="J26" s="53">
        <v>4</v>
      </c>
      <c r="K26" s="53">
        <v>4</v>
      </c>
      <c r="L26" s="53">
        <v>4</v>
      </c>
      <c r="M26" s="53" t="s">
        <v>143</v>
      </c>
      <c r="N26" s="53">
        <v>3</v>
      </c>
      <c r="O26" s="53">
        <v>3</v>
      </c>
      <c r="P26" s="53">
        <v>3</v>
      </c>
      <c r="Q26" s="53" t="s">
        <v>143</v>
      </c>
      <c r="R26" s="53">
        <v>4</v>
      </c>
      <c r="S26" s="53">
        <v>4</v>
      </c>
      <c r="T26" s="53" t="s">
        <v>143</v>
      </c>
      <c r="U26" s="53" t="s">
        <v>143</v>
      </c>
      <c r="V26" s="53">
        <v>3</v>
      </c>
      <c r="W26" s="53">
        <v>3</v>
      </c>
      <c r="X26" s="53">
        <v>3</v>
      </c>
      <c r="Y26" s="53" t="s">
        <v>143</v>
      </c>
      <c r="Z26" s="53">
        <v>4</v>
      </c>
      <c r="AA26" s="53">
        <v>4</v>
      </c>
      <c r="AB26" s="53">
        <v>4</v>
      </c>
      <c r="AC26" s="53" t="s">
        <v>143</v>
      </c>
      <c r="AD26" s="53">
        <v>3</v>
      </c>
      <c r="AE26" s="53" t="s">
        <v>144</v>
      </c>
      <c r="AF26" s="53" t="s">
        <v>144</v>
      </c>
      <c r="AG26" s="53" t="s">
        <v>144</v>
      </c>
      <c r="AH26" s="53" t="s">
        <v>144</v>
      </c>
      <c r="AI26" s="53" t="s">
        <v>144</v>
      </c>
      <c r="AJ26" s="53" t="s">
        <v>144</v>
      </c>
      <c r="AK26" s="132">
        <f t="shared" si="0"/>
        <v>18</v>
      </c>
      <c r="AL26" s="131">
        <f t="shared" si="1"/>
        <v>7</v>
      </c>
      <c r="AM26" s="92">
        <f t="shared" si="2"/>
        <v>6</v>
      </c>
      <c r="AN26" s="77">
        <f t="shared" si="3"/>
        <v>0</v>
      </c>
      <c r="AO26" s="78">
        <f t="shared" si="4"/>
        <v>11</v>
      </c>
      <c r="AP26" s="79">
        <f t="shared" si="5"/>
        <v>8</v>
      </c>
      <c r="AQ26" s="80">
        <f t="shared" si="6"/>
        <v>10</v>
      </c>
    </row>
    <row r="27" spans="1:43" ht="15.75" hidden="1" x14ac:dyDescent="0.25">
      <c r="A27" s="52">
        <v>2</v>
      </c>
      <c r="B27" s="54" t="s">
        <v>38</v>
      </c>
      <c r="C27" s="39">
        <v>2522</v>
      </c>
      <c r="D27" s="44" t="s">
        <v>17</v>
      </c>
      <c r="E27" s="64">
        <v>5</v>
      </c>
      <c r="F27" s="53">
        <v>3</v>
      </c>
      <c r="G27" s="53">
        <v>3</v>
      </c>
      <c r="H27" s="53" t="s">
        <v>143</v>
      </c>
      <c r="I27" s="53" t="s">
        <v>143</v>
      </c>
      <c r="J27" s="53">
        <v>4</v>
      </c>
      <c r="K27" s="53">
        <v>4</v>
      </c>
      <c r="L27" s="53" t="s">
        <v>143</v>
      </c>
      <c r="M27" s="53" t="s">
        <v>143</v>
      </c>
      <c r="N27" s="53">
        <v>3</v>
      </c>
      <c r="O27" s="53">
        <v>3</v>
      </c>
      <c r="P27" s="53">
        <v>3</v>
      </c>
      <c r="Q27" s="53" t="s">
        <v>143</v>
      </c>
      <c r="R27" s="53">
        <v>4</v>
      </c>
      <c r="S27" s="53">
        <v>4</v>
      </c>
      <c r="T27" s="53">
        <v>4</v>
      </c>
      <c r="U27" s="53" t="s">
        <v>143</v>
      </c>
      <c r="V27" s="53">
        <v>3</v>
      </c>
      <c r="W27" s="53">
        <v>3</v>
      </c>
      <c r="X27" s="53">
        <v>3</v>
      </c>
      <c r="Y27" s="53" t="s">
        <v>143</v>
      </c>
      <c r="Z27" s="53" t="s">
        <v>143</v>
      </c>
      <c r="AA27" s="53">
        <v>4</v>
      </c>
      <c r="AB27" s="53">
        <v>4</v>
      </c>
      <c r="AC27" s="53" t="s">
        <v>143</v>
      </c>
      <c r="AD27" s="53">
        <v>3</v>
      </c>
      <c r="AE27" s="53">
        <v>3</v>
      </c>
      <c r="AF27" s="53">
        <v>3</v>
      </c>
      <c r="AG27" s="53" t="s">
        <v>143</v>
      </c>
      <c r="AH27" s="53">
        <v>4</v>
      </c>
      <c r="AI27" s="53">
        <v>4</v>
      </c>
      <c r="AJ27" s="53" t="s">
        <v>143</v>
      </c>
      <c r="AK27" s="132">
        <f t="shared" si="0"/>
        <v>20</v>
      </c>
      <c r="AL27" s="131">
        <f t="shared" si="1"/>
        <v>11</v>
      </c>
      <c r="AM27" s="92">
        <f t="shared" si="2"/>
        <v>0</v>
      </c>
      <c r="AN27" s="77">
        <f t="shared" si="3"/>
        <v>0</v>
      </c>
      <c r="AO27" s="78">
        <f t="shared" si="4"/>
        <v>10</v>
      </c>
      <c r="AP27" s="79">
        <f t="shared" si="5"/>
        <v>9</v>
      </c>
      <c r="AQ27" s="80">
        <f t="shared" si="6"/>
        <v>11</v>
      </c>
    </row>
    <row r="28" spans="1:43" ht="15.75" hidden="1" x14ac:dyDescent="0.25">
      <c r="A28" s="52">
        <v>2</v>
      </c>
      <c r="B28" s="54" t="s">
        <v>39</v>
      </c>
      <c r="C28" s="39">
        <v>2807</v>
      </c>
      <c r="D28" s="44" t="s">
        <v>17</v>
      </c>
      <c r="E28" s="64">
        <v>4</v>
      </c>
      <c r="F28" s="53">
        <v>3</v>
      </c>
      <c r="G28" s="53">
        <v>3</v>
      </c>
      <c r="H28" s="53">
        <v>3</v>
      </c>
      <c r="I28" s="53" t="s">
        <v>143</v>
      </c>
      <c r="J28" s="53">
        <v>4</v>
      </c>
      <c r="K28" s="53">
        <v>4</v>
      </c>
      <c r="L28" s="53">
        <v>4</v>
      </c>
      <c r="M28" s="53" t="s">
        <v>143</v>
      </c>
      <c r="N28" s="53">
        <v>3</v>
      </c>
      <c r="O28" s="53">
        <v>3</v>
      </c>
      <c r="P28" s="53">
        <v>3</v>
      </c>
      <c r="Q28" s="53" t="s">
        <v>143</v>
      </c>
      <c r="R28" s="53" t="s">
        <v>143</v>
      </c>
      <c r="S28" s="53">
        <v>4</v>
      </c>
      <c r="T28" s="53">
        <v>4</v>
      </c>
      <c r="U28" s="53" t="s">
        <v>143</v>
      </c>
      <c r="V28" s="53">
        <v>3</v>
      </c>
      <c r="W28" s="53">
        <v>3</v>
      </c>
      <c r="X28" s="53">
        <v>3</v>
      </c>
      <c r="Y28" s="53" t="s">
        <v>143</v>
      </c>
      <c r="Z28" s="53">
        <v>4</v>
      </c>
      <c r="AA28" s="53">
        <v>4</v>
      </c>
      <c r="AB28" s="53" t="s">
        <v>143</v>
      </c>
      <c r="AC28" s="53" t="s">
        <v>143</v>
      </c>
      <c r="AD28" s="53">
        <v>3</v>
      </c>
      <c r="AE28" s="53">
        <v>3</v>
      </c>
      <c r="AF28" s="53" t="s">
        <v>143</v>
      </c>
      <c r="AG28" s="53" t="s">
        <v>143</v>
      </c>
      <c r="AH28" s="53">
        <v>4</v>
      </c>
      <c r="AI28" s="53">
        <v>4</v>
      </c>
      <c r="AJ28" s="53" t="s">
        <v>143</v>
      </c>
      <c r="AK28" s="132">
        <f t="shared" si="0"/>
        <v>20</v>
      </c>
      <c r="AL28" s="131">
        <f t="shared" si="1"/>
        <v>11</v>
      </c>
      <c r="AM28" s="92">
        <f t="shared" si="2"/>
        <v>0</v>
      </c>
      <c r="AN28" s="77">
        <f t="shared" si="3"/>
        <v>0</v>
      </c>
      <c r="AO28" s="78">
        <f t="shared" si="4"/>
        <v>11</v>
      </c>
      <c r="AP28" s="79">
        <f t="shared" si="5"/>
        <v>9</v>
      </c>
      <c r="AQ28" s="80">
        <f t="shared" si="6"/>
        <v>11</v>
      </c>
    </row>
    <row r="29" spans="1:43" ht="15.75" hidden="1" x14ac:dyDescent="0.25">
      <c r="A29" s="52">
        <v>2</v>
      </c>
      <c r="B29" s="54" t="s">
        <v>24</v>
      </c>
      <c r="C29" s="39">
        <v>1856</v>
      </c>
      <c r="D29" s="44" t="s">
        <v>23</v>
      </c>
      <c r="E29" s="64">
        <v>3</v>
      </c>
      <c r="F29" s="53">
        <v>3</v>
      </c>
      <c r="G29" s="53">
        <v>3</v>
      </c>
      <c r="H29" s="53">
        <v>3</v>
      </c>
      <c r="I29" s="53" t="s">
        <v>143</v>
      </c>
      <c r="J29" s="53" t="s">
        <v>143</v>
      </c>
      <c r="K29" s="53">
        <v>4</v>
      </c>
      <c r="L29" s="53">
        <v>4</v>
      </c>
      <c r="M29" s="53" t="s">
        <v>143</v>
      </c>
      <c r="N29" s="53">
        <v>3</v>
      </c>
      <c r="O29" s="53">
        <v>3</v>
      </c>
      <c r="P29" s="53" t="s">
        <v>143</v>
      </c>
      <c r="Q29" s="53" t="s">
        <v>143</v>
      </c>
      <c r="R29" s="53">
        <v>4</v>
      </c>
      <c r="S29" s="53">
        <v>4</v>
      </c>
      <c r="T29" s="53">
        <v>4</v>
      </c>
      <c r="U29" s="53" t="s">
        <v>143</v>
      </c>
      <c r="V29" s="53" t="s">
        <v>143</v>
      </c>
      <c r="W29" s="53">
        <v>3</v>
      </c>
      <c r="X29" s="53">
        <v>3</v>
      </c>
      <c r="Y29" s="53" t="s">
        <v>143</v>
      </c>
      <c r="Z29" s="53">
        <v>4</v>
      </c>
      <c r="AA29" s="53">
        <v>4</v>
      </c>
      <c r="AB29" s="53">
        <v>4</v>
      </c>
      <c r="AC29" s="53" t="s">
        <v>143</v>
      </c>
      <c r="AD29" s="53">
        <v>3</v>
      </c>
      <c r="AE29" s="53">
        <v>3</v>
      </c>
      <c r="AF29" s="53">
        <v>3</v>
      </c>
      <c r="AG29" s="53" t="s">
        <v>143</v>
      </c>
      <c r="AH29" s="53">
        <v>4</v>
      </c>
      <c r="AI29" s="53">
        <v>4</v>
      </c>
      <c r="AJ29" s="53" t="s">
        <v>143</v>
      </c>
      <c r="AK29" s="132">
        <f t="shared" si="0"/>
        <v>20</v>
      </c>
      <c r="AL29" s="131">
        <f t="shared" si="1"/>
        <v>11</v>
      </c>
      <c r="AM29" s="92">
        <f t="shared" si="2"/>
        <v>0</v>
      </c>
      <c r="AN29" s="77">
        <f t="shared" si="3"/>
        <v>0</v>
      </c>
      <c r="AO29" s="78">
        <f t="shared" si="4"/>
        <v>10</v>
      </c>
      <c r="AP29" s="79">
        <f t="shared" si="5"/>
        <v>10</v>
      </c>
      <c r="AQ29" s="80">
        <f t="shared" si="6"/>
        <v>10</v>
      </c>
    </row>
    <row r="30" spans="1:43" ht="15.75" hidden="1" x14ac:dyDescent="0.25">
      <c r="A30" s="52">
        <v>2</v>
      </c>
      <c r="B30" s="54" t="s">
        <v>34</v>
      </c>
      <c r="C30" s="39">
        <v>3445</v>
      </c>
      <c r="D30" s="44" t="s">
        <v>23</v>
      </c>
      <c r="E30" s="64">
        <v>3</v>
      </c>
      <c r="F30" s="53" t="s">
        <v>144</v>
      </c>
      <c r="G30" s="53" t="s">
        <v>144</v>
      </c>
      <c r="H30" s="53" t="s">
        <v>144</v>
      </c>
      <c r="I30" s="53" t="s">
        <v>144</v>
      </c>
      <c r="J30" s="53" t="s">
        <v>144</v>
      </c>
      <c r="K30" s="53" t="s">
        <v>144</v>
      </c>
      <c r="L30" s="53" t="s">
        <v>144</v>
      </c>
      <c r="M30" s="53" t="s">
        <v>144</v>
      </c>
      <c r="N30" s="53" t="s">
        <v>144</v>
      </c>
      <c r="O30" s="53" t="s">
        <v>144</v>
      </c>
      <c r="P30" s="53" t="s">
        <v>144</v>
      </c>
      <c r="Q30" s="53" t="s">
        <v>144</v>
      </c>
      <c r="R30" s="53" t="s">
        <v>144</v>
      </c>
      <c r="S30" s="53" t="s">
        <v>144</v>
      </c>
      <c r="T30" s="53" t="s">
        <v>144</v>
      </c>
      <c r="U30" s="53" t="s">
        <v>144</v>
      </c>
      <c r="V30" s="53" t="s">
        <v>144</v>
      </c>
      <c r="W30" s="53">
        <v>3</v>
      </c>
      <c r="X30" s="53">
        <v>3</v>
      </c>
      <c r="Y30" s="53">
        <v>3</v>
      </c>
      <c r="Z30" s="53">
        <v>3</v>
      </c>
      <c r="AA30" s="53" t="s">
        <v>143</v>
      </c>
      <c r="AB30" s="53">
        <v>3</v>
      </c>
      <c r="AC30" s="53">
        <v>3</v>
      </c>
      <c r="AD30" s="53">
        <v>3</v>
      </c>
      <c r="AE30" s="53" t="s">
        <v>143</v>
      </c>
      <c r="AF30" s="53">
        <v>3</v>
      </c>
      <c r="AG30" s="53">
        <v>3</v>
      </c>
      <c r="AH30" s="53">
        <v>3</v>
      </c>
      <c r="AI30" s="53">
        <v>3</v>
      </c>
      <c r="AJ30" s="53" t="s">
        <v>143</v>
      </c>
      <c r="AK30" s="132">
        <f t="shared" si="0"/>
        <v>11</v>
      </c>
      <c r="AL30" s="131">
        <f t="shared" si="1"/>
        <v>3</v>
      </c>
      <c r="AM30" s="92">
        <f t="shared" si="2"/>
        <v>17</v>
      </c>
      <c r="AN30" s="77">
        <f t="shared" si="3"/>
        <v>0</v>
      </c>
      <c r="AO30" s="78">
        <f t="shared" si="4"/>
        <v>0</v>
      </c>
      <c r="AP30" s="79">
        <f t="shared" si="5"/>
        <v>0</v>
      </c>
      <c r="AQ30" s="80">
        <f t="shared" si="6"/>
        <v>11</v>
      </c>
    </row>
    <row r="31" spans="1:43" ht="15.75" hidden="1" x14ac:dyDescent="0.25">
      <c r="A31" s="52">
        <v>2.1</v>
      </c>
      <c r="B31" s="55" t="s">
        <v>28</v>
      </c>
      <c r="C31" s="39">
        <v>1264</v>
      </c>
      <c r="D31" s="44" t="s">
        <v>23</v>
      </c>
      <c r="E31" s="64">
        <v>3</v>
      </c>
      <c r="F31" s="53" t="s">
        <v>143</v>
      </c>
      <c r="G31" s="53">
        <v>4</v>
      </c>
      <c r="H31" s="53">
        <v>4</v>
      </c>
      <c r="I31" s="53">
        <v>4</v>
      </c>
      <c r="J31" s="53" t="s">
        <v>143</v>
      </c>
      <c r="K31" s="53">
        <v>3</v>
      </c>
      <c r="L31" s="53">
        <v>3</v>
      </c>
      <c r="M31" s="53" t="s">
        <v>143</v>
      </c>
      <c r="N31" s="53" t="s">
        <v>143</v>
      </c>
      <c r="O31" s="53" t="s">
        <v>143</v>
      </c>
      <c r="P31" s="53">
        <v>4</v>
      </c>
      <c r="Q31" s="53">
        <v>4</v>
      </c>
      <c r="R31" s="53" t="s">
        <v>143</v>
      </c>
      <c r="S31" s="53">
        <v>3</v>
      </c>
      <c r="T31" s="53">
        <v>3</v>
      </c>
      <c r="U31" s="53">
        <v>3</v>
      </c>
      <c r="V31" s="53" t="s">
        <v>143</v>
      </c>
      <c r="W31" s="53">
        <v>4</v>
      </c>
      <c r="X31" s="53">
        <v>4</v>
      </c>
      <c r="Y31" s="53">
        <v>4</v>
      </c>
      <c r="Z31" s="53" t="s">
        <v>143</v>
      </c>
      <c r="AA31" s="53">
        <v>3</v>
      </c>
      <c r="AB31" s="53">
        <v>3</v>
      </c>
      <c r="AC31" s="53">
        <v>3</v>
      </c>
      <c r="AD31" s="53" t="s">
        <v>143</v>
      </c>
      <c r="AE31" s="53">
        <v>4</v>
      </c>
      <c r="AF31" s="53">
        <v>4</v>
      </c>
      <c r="AG31" s="53">
        <v>4</v>
      </c>
      <c r="AH31" s="53" t="s">
        <v>143</v>
      </c>
      <c r="AI31" s="53">
        <v>3</v>
      </c>
      <c r="AJ31" s="53" t="s">
        <v>143</v>
      </c>
      <c r="AK31" s="132">
        <f t="shared" si="0"/>
        <v>20</v>
      </c>
      <c r="AL31" s="131">
        <f t="shared" si="1"/>
        <v>11</v>
      </c>
      <c r="AM31" s="92">
        <f t="shared" si="2"/>
        <v>0</v>
      </c>
      <c r="AN31" s="77">
        <f t="shared" si="3"/>
        <v>0</v>
      </c>
      <c r="AO31" s="78">
        <f t="shared" si="4"/>
        <v>9</v>
      </c>
      <c r="AP31" s="79">
        <f t="shared" si="5"/>
        <v>11</v>
      </c>
      <c r="AQ31" s="80">
        <f t="shared" si="6"/>
        <v>9</v>
      </c>
    </row>
    <row r="32" spans="1:43" ht="15.75" hidden="1" x14ac:dyDescent="0.25">
      <c r="A32" s="52">
        <v>2.1</v>
      </c>
      <c r="B32" s="55" t="s">
        <v>145</v>
      </c>
      <c r="C32" s="39">
        <v>2121</v>
      </c>
      <c r="D32" s="44" t="s">
        <v>23</v>
      </c>
      <c r="E32" s="64">
        <v>2</v>
      </c>
      <c r="F32" s="53" t="s">
        <v>143</v>
      </c>
      <c r="G32" s="53">
        <v>4</v>
      </c>
      <c r="H32" s="53">
        <v>4</v>
      </c>
      <c r="I32" s="53">
        <v>4</v>
      </c>
      <c r="J32" s="53" t="s">
        <v>143</v>
      </c>
      <c r="K32" s="53">
        <v>3</v>
      </c>
      <c r="L32" s="53">
        <v>3</v>
      </c>
      <c r="M32" s="53" t="s">
        <v>143</v>
      </c>
      <c r="N32" s="53" t="s">
        <v>143</v>
      </c>
      <c r="O32" s="53">
        <v>4</v>
      </c>
      <c r="P32" s="53">
        <v>4</v>
      </c>
      <c r="Q32" s="53">
        <v>4</v>
      </c>
      <c r="R32" s="53" t="s">
        <v>143</v>
      </c>
      <c r="S32" s="53">
        <v>3</v>
      </c>
      <c r="T32" s="53">
        <v>3</v>
      </c>
      <c r="U32" s="53" t="s">
        <v>143</v>
      </c>
      <c r="V32" s="53" t="s">
        <v>143</v>
      </c>
      <c r="W32" s="53">
        <v>4</v>
      </c>
      <c r="X32" s="53">
        <v>4</v>
      </c>
      <c r="Y32" s="53">
        <v>4</v>
      </c>
      <c r="Z32" s="53" t="s">
        <v>143</v>
      </c>
      <c r="AA32" s="53">
        <v>3</v>
      </c>
      <c r="AB32" s="53">
        <v>3</v>
      </c>
      <c r="AC32" s="53">
        <v>3</v>
      </c>
      <c r="AD32" s="53" t="s">
        <v>143</v>
      </c>
      <c r="AE32" s="53">
        <v>4</v>
      </c>
      <c r="AF32" s="53">
        <v>4</v>
      </c>
      <c r="AG32" s="53">
        <v>4</v>
      </c>
      <c r="AH32" s="53" t="s">
        <v>143</v>
      </c>
      <c r="AI32" s="53">
        <v>3</v>
      </c>
      <c r="AJ32" s="53" t="s">
        <v>143</v>
      </c>
      <c r="AK32" s="132">
        <f t="shared" si="0"/>
        <v>20</v>
      </c>
      <c r="AL32" s="131">
        <f t="shared" si="1"/>
        <v>11</v>
      </c>
      <c r="AM32" s="92">
        <f t="shared" si="2"/>
        <v>0</v>
      </c>
      <c r="AN32" s="77">
        <f t="shared" si="3"/>
        <v>0</v>
      </c>
      <c r="AO32" s="78">
        <f t="shared" si="4"/>
        <v>10</v>
      </c>
      <c r="AP32" s="79">
        <f t="shared" si="5"/>
        <v>12</v>
      </c>
      <c r="AQ32" s="80">
        <f t="shared" si="6"/>
        <v>8</v>
      </c>
    </row>
    <row r="33" spans="1:43" ht="15.75" hidden="1" x14ac:dyDescent="0.25">
      <c r="A33" s="52">
        <v>2.1</v>
      </c>
      <c r="B33" s="55" t="s">
        <v>35</v>
      </c>
      <c r="C33" s="39">
        <v>3479</v>
      </c>
      <c r="D33" s="44" t="s">
        <v>17</v>
      </c>
      <c r="E33" s="64">
        <v>3</v>
      </c>
      <c r="F33" s="53" t="s">
        <v>143</v>
      </c>
      <c r="G33" s="53">
        <v>4</v>
      </c>
      <c r="H33" s="53" t="s">
        <v>143</v>
      </c>
      <c r="I33" s="53">
        <v>4</v>
      </c>
      <c r="J33" s="53" t="s">
        <v>143</v>
      </c>
      <c r="K33" s="53">
        <v>3</v>
      </c>
      <c r="L33" s="53">
        <v>3</v>
      </c>
      <c r="M33" s="53" t="s">
        <v>143</v>
      </c>
      <c r="N33" s="53" t="s">
        <v>143</v>
      </c>
      <c r="O33" s="53">
        <v>4</v>
      </c>
      <c r="P33" s="53">
        <v>4</v>
      </c>
      <c r="Q33" s="53">
        <v>4</v>
      </c>
      <c r="R33" s="53" t="s">
        <v>143</v>
      </c>
      <c r="S33" s="53">
        <v>3</v>
      </c>
      <c r="T33" s="53">
        <v>3</v>
      </c>
      <c r="U33" s="53">
        <v>3</v>
      </c>
      <c r="V33" s="53" t="s">
        <v>143</v>
      </c>
      <c r="W33" s="53">
        <v>4</v>
      </c>
      <c r="X33" s="53">
        <v>4</v>
      </c>
      <c r="Y33" s="53">
        <v>4</v>
      </c>
      <c r="Z33" s="53" t="s">
        <v>143</v>
      </c>
      <c r="AA33" s="53">
        <v>3</v>
      </c>
      <c r="AB33" s="53">
        <v>3</v>
      </c>
      <c r="AC33" s="53">
        <v>3</v>
      </c>
      <c r="AD33" s="53" t="s">
        <v>143</v>
      </c>
      <c r="AE33" s="53">
        <v>4</v>
      </c>
      <c r="AF33" s="53">
        <v>4</v>
      </c>
      <c r="AG33" s="53">
        <v>4</v>
      </c>
      <c r="AH33" s="53" t="s">
        <v>143</v>
      </c>
      <c r="AI33" s="53">
        <v>3</v>
      </c>
      <c r="AJ33" s="53" t="s">
        <v>143</v>
      </c>
      <c r="AK33" s="132">
        <f t="shared" si="0"/>
        <v>20</v>
      </c>
      <c r="AL33" s="131">
        <f t="shared" si="1"/>
        <v>11</v>
      </c>
      <c r="AM33" s="92">
        <f t="shared" si="2"/>
        <v>0</v>
      </c>
      <c r="AN33" s="77">
        <f t="shared" si="3"/>
        <v>0</v>
      </c>
      <c r="AO33" s="78">
        <f t="shared" si="4"/>
        <v>9</v>
      </c>
      <c r="AP33" s="79">
        <f t="shared" si="5"/>
        <v>11</v>
      </c>
      <c r="AQ33" s="80">
        <f t="shared" si="6"/>
        <v>9</v>
      </c>
    </row>
    <row r="34" spans="1:43" ht="15.75" hidden="1" x14ac:dyDescent="0.25">
      <c r="A34" s="52">
        <v>2.1</v>
      </c>
      <c r="B34" s="55" t="s">
        <v>32</v>
      </c>
      <c r="C34" s="39">
        <v>3651</v>
      </c>
      <c r="D34" s="44" t="s">
        <v>17</v>
      </c>
      <c r="E34" s="64">
        <v>4</v>
      </c>
      <c r="F34" s="53" t="s">
        <v>143</v>
      </c>
      <c r="G34" s="53" t="s">
        <v>143</v>
      </c>
      <c r="H34" s="53">
        <v>4</v>
      </c>
      <c r="I34" s="53">
        <v>4</v>
      </c>
      <c r="J34" s="53" t="s">
        <v>143</v>
      </c>
      <c r="K34" s="53">
        <v>3</v>
      </c>
      <c r="L34" s="53">
        <v>3</v>
      </c>
      <c r="M34" s="53" t="s">
        <v>143</v>
      </c>
      <c r="N34" s="53" t="s">
        <v>143</v>
      </c>
      <c r="O34" s="53">
        <v>4</v>
      </c>
      <c r="P34" s="53">
        <v>4</v>
      </c>
      <c r="Q34" s="53">
        <v>4</v>
      </c>
      <c r="R34" s="53" t="s">
        <v>143</v>
      </c>
      <c r="S34" s="53">
        <v>3</v>
      </c>
      <c r="T34" s="53">
        <v>3</v>
      </c>
      <c r="U34" s="53">
        <v>3</v>
      </c>
      <c r="V34" s="53" t="s">
        <v>143</v>
      </c>
      <c r="W34" s="53">
        <v>4</v>
      </c>
      <c r="X34" s="53">
        <v>4</v>
      </c>
      <c r="Y34" s="53">
        <v>4</v>
      </c>
      <c r="Z34" s="53" t="s">
        <v>143</v>
      </c>
      <c r="AA34" s="53">
        <v>3</v>
      </c>
      <c r="AB34" s="53">
        <v>3</v>
      </c>
      <c r="AC34" s="53">
        <v>3</v>
      </c>
      <c r="AD34" s="53" t="s">
        <v>143</v>
      </c>
      <c r="AE34" s="53">
        <v>4</v>
      </c>
      <c r="AF34" s="53">
        <v>4</v>
      </c>
      <c r="AG34" s="53">
        <v>4</v>
      </c>
      <c r="AH34" s="53" t="s">
        <v>143</v>
      </c>
      <c r="AI34" s="53">
        <v>3</v>
      </c>
      <c r="AJ34" s="53" t="s">
        <v>143</v>
      </c>
      <c r="AK34" s="132">
        <f t="shared" si="0"/>
        <v>20</v>
      </c>
      <c r="AL34" s="131">
        <f t="shared" si="1"/>
        <v>11</v>
      </c>
      <c r="AM34" s="92">
        <f t="shared" si="2"/>
        <v>0</v>
      </c>
      <c r="AN34" s="77">
        <f t="shared" si="3"/>
        <v>0</v>
      </c>
      <c r="AO34" s="78">
        <f t="shared" si="4"/>
        <v>9</v>
      </c>
      <c r="AP34" s="79">
        <f t="shared" si="5"/>
        <v>11</v>
      </c>
      <c r="AQ34" s="80">
        <f t="shared" si="6"/>
        <v>9</v>
      </c>
    </row>
    <row r="35" spans="1:43" ht="15.75" hidden="1" x14ac:dyDescent="0.25">
      <c r="A35" s="52">
        <v>2.1</v>
      </c>
      <c r="B35" s="55" t="s">
        <v>33</v>
      </c>
      <c r="C35" s="39">
        <v>4480</v>
      </c>
      <c r="D35" s="44" t="s">
        <v>23</v>
      </c>
      <c r="E35" s="64">
        <v>2</v>
      </c>
      <c r="F35" s="53" t="s">
        <v>143</v>
      </c>
      <c r="G35" s="53">
        <v>4</v>
      </c>
      <c r="H35" s="53">
        <v>4</v>
      </c>
      <c r="I35" s="53">
        <v>4</v>
      </c>
      <c r="J35" s="53" t="s">
        <v>143</v>
      </c>
      <c r="K35" s="53" t="s">
        <v>143</v>
      </c>
      <c r="L35" s="53">
        <v>3</v>
      </c>
      <c r="M35" s="53" t="s">
        <v>143</v>
      </c>
      <c r="N35" s="53" t="s">
        <v>143</v>
      </c>
      <c r="O35" s="53">
        <v>4</v>
      </c>
      <c r="P35" s="53">
        <v>4</v>
      </c>
      <c r="Q35" s="53">
        <v>4</v>
      </c>
      <c r="R35" s="53" t="s">
        <v>143</v>
      </c>
      <c r="S35" s="53">
        <v>3</v>
      </c>
      <c r="T35" s="53">
        <v>3</v>
      </c>
      <c r="U35" s="53">
        <v>3</v>
      </c>
      <c r="V35" s="53" t="s">
        <v>143</v>
      </c>
      <c r="W35" s="53">
        <v>3</v>
      </c>
      <c r="X35" s="53">
        <v>3</v>
      </c>
      <c r="Y35" s="53">
        <v>3</v>
      </c>
      <c r="Z35" s="53" t="s">
        <v>143</v>
      </c>
      <c r="AA35" s="53">
        <v>3</v>
      </c>
      <c r="AB35" s="53">
        <v>3</v>
      </c>
      <c r="AC35" s="53">
        <v>3</v>
      </c>
      <c r="AD35" s="53" t="s">
        <v>143</v>
      </c>
      <c r="AE35" s="53">
        <v>4</v>
      </c>
      <c r="AF35" s="53">
        <v>4</v>
      </c>
      <c r="AG35" s="53">
        <v>4</v>
      </c>
      <c r="AH35" s="53" t="s">
        <v>143</v>
      </c>
      <c r="AI35" s="53">
        <v>3</v>
      </c>
      <c r="AJ35" s="53" t="s">
        <v>143</v>
      </c>
      <c r="AK35" s="132">
        <f t="shared" ref="AK35:AK66" si="7">COUNT(F35:AJ35)</f>
        <v>20</v>
      </c>
      <c r="AL35" s="131">
        <f t="shared" ref="AL35:AL66" si="8">COUNTIFS(F35:AJ35,"в")</f>
        <v>11</v>
      </c>
      <c r="AM35" s="92">
        <f t="shared" ref="AM35:AM66" si="9">COUNTIFS(F35:AJ35,"о")</f>
        <v>0</v>
      </c>
      <c r="AN35" s="77">
        <f t="shared" ref="AN35:AN66" si="10">COUNTIFS(F35:AJ35,"б")</f>
        <v>0</v>
      </c>
      <c r="AO35" s="78">
        <f t="shared" ref="AO35:AO66" si="11">COUNT(F35:T35)</f>
        <v>9</v>
      </c>
      <c r="AP35" s="79">
        <f t="shared" ref="AP35:AP66" si="12">COUNTIFS(F35:AJ35,"4")</f>
        <v>9</v>
      </c>
      <c r="AQ35" s="80">
        <f t="shared" ref="AQ35:AQ66" si="13">COUNTIFS(F35:AJ35,"3")</f>
        <v>11</v>
      </c>
    </row>
    <row r="36" spans="1:43" ht="15.75" hidden="1" x14ac:dyDescent="0.25">
      <c r="A36" s="52">
        <v>2.1</v>
      </c>
      <c r="B36" s="55" t="s">
        <v>37</v>
      </c>
      <c r="C36" s="39">
        <v>3135</v>
      </c>
      <c r="D36" s="44" t="s">
        <v>23</v>
      </c>
      <c r="E36" s="64">
        <v>3</v>
      </c>
      <c r="F36" s="53" t="s">
        <v>144</v>
      </c>
      <c r="G36" s="53" t="s">
        <v>144</v>
      </c>
      <c r="H36" s="53" t="s">
        <v>144</v>
      </c>
      <c r="I36" s="53" t="s">
        <v>144</v>
      </c>
      <c r="J36" s="53" t="s">
        <v>144</v>
      </c>
      <c r="K36" s="53" t="s">
        <v>144</v>
      </c>
      <c r="L36" s="53" t="s">
        <v>144</v>
      </c>
      <c r="M36" s="53" t="s">
        <v>144</v>
      </c>
      <c r="N36" s="53" t="s">
        <v>144</v>
      </c>
      <c r="O36" s="53" t="s">
        <v>144</v>
      </c>
      <c r="P36" s="53" t="s">
        <v>144</v>
      </c>
      <c r="Q36" s="53" t="s">
        <v>144</v>
      </c>
      <c r="R36" s="53" t="s">
        <v>144</v>
      </c>
      <c r="S36" s="53" t="s">
        <v>144</v>
      </c>
      <c r="T36" s="53" t="s">
        <v>144</v>
      </c>
      <c r="U36" s="53" t="s">
        <v>144</v>
      </c>
      <c r="V36" s="53" t="s">
        <v>144</v>
      </c>
      <c r="W36" s="53" t="s">
        <v>144</v>
      </c>
      <c r="X36" s="53" t="s">
        <v>144</v>
      </c>
      <c r="Y36" s="53" t="s">
        <v>144</v>
      </c>
      <c r="Z36" s="53" t="s">
        <v>144</v>
      </c>
      <c r="AA36" s="53" t="s">
        <v>144</v>
      </c>
      <c r="AB36" s="53" t="s">
        <v>144</v>
      </c>
      <c r="AC36" s="53" t="s">
        <v>144</v>
      </c>
      <c r="AD36" s="53" t="s">
        <v>144</v>
      </c>
      <c r="AE36" s="53" t="s">
        <v>144</v>
      </c>
      <c r="AF36" s="53">
        <v>3</v>
      </c>
      <c r="AG36" s="53">
        <v>3</v>
      </c>
      <c r="AH36" s="53" t="s">
        <v>143</v>
      </c>
      <c r="AI36" s="53">
        <v>3</v>
      </c>
      <c r="AJ36" s="53">
        <v>3</v>
      </c>
      <c r="AK36" s="132">
        <f t="shared" si="7"/>
        <v>4</v>
      </c>
      <c r="AL36" s="131">
        <f t="shared" si="8"/>
        <v>1</v>
      </c>
      <c r="AM36" s="92">
        <f t="shared" si="9"/>
        <v>26</v>
      </c>
      <c r="AN36" s="77">
        <f t="shared" si="10"/>
        <v>0</v>
      </c>
      <c r="AO36" s="78">
        <f t="shared" si="11"/>
        <v>0</v>
      </c>
      <c r="AP36" s="79">
        <f t="shared" si="12"/>
        <v>0</v>
      </c>
      <c r="AQ36" s="80">
        <f t="shared" si="13"/>
        <v>4</v>
      </c>
    </row>
    <row r="37" spans="1:43" ht="15.75" x14ac:dyDescent="0.25">
      <c r="A37" s="102">
        <v>3</v>
      </c>
      <c r="B37" s="103" t="s">
        <v>45</v>
      </c>
      <c r="C37" s="41">
        <v>351</v>
      </c>
      <c r="D37" s="50" t="s">
        <v>41</v>
      </c>
      <c r="E37" s="66">
        <v>4</v>
      </c>
      <c r="F37" s="53">
        <v>1</v>
      </c>
      <c r="G37" s="53">
        <v>1</v>
      </c>
      <c r="H37" s="53">
        <v>1</v>
      </c>
      <c r="I37" s="53" t="s">
        <v>143</v>
      </c>
      <c r="J37" s="53">
        <v>1</v>
      </c>
      <c r="K37" s="53">
        <v>1</v>
      </c>
      <c r="L37" s="53">
        <v>1</v>
      </c>
      <c r="M37" s="53" t="s">
        <v>143</v>
      </c>
      <c r="N37" s="53">
        <v>1</v>
      </c>
      <c r="O37" s="53">
        <v>1</v>
      </c>
      <c r="P37" s="53" t="s">
        <v>143</v>
      </c>
      <c r="Q37" s="53">
        <v>1</v>
      </c>
      <c r="R37" s="53">
        <v>1</v>
      </c>
      <c r="S37" s="53">
        <v>1</v>
      </c>
      <c r="T37" s="53">
        <v>1</v>
      </c>
      <c r="U37" s="53">
        <v>1</v>
      </c>
      <c r="V37" s="53">
        <v>1</v>
      </c>
      <c r="W37" s="53">
        <v>1</v>
      </c>
      <c r="X37" s="53" t="s">
        <v>143</v>
      </c>
      <c r="Y37" s="53">
        <v>1</v>
      </c>
      <c r="Z37" s="53">
        <v>1</v>
      </c>
      <c r="AA37" s="53" t="s">
        <v>143</v>
      </c>
      <c r="AB37" s="53" t="s">
        <v>143</v>
      </c>
      <c r="AC37" s="53">
        <v>1</v>
      </c>
      <c r="AD37" s="53">
        <v>1</v>
      </c>
      <c r="AE37" s="53" t="s">
        <v>144</v>
      </c>
      <c r="AF37" s="53" t="s">
        <v>144</v>
      </c>
      <c r="AG37" s="53" t="s">
        <v>144</v>
      </c>
      <c r="AH37" s="53" t="s">
        <v>144</v>
      </c>
      <c r="AI37" s="53" t="s">
        <v>144</v>
      </c>
      <c r="AJ37" s="53" t="s">
        <v>144</v>
      </c>
      <c r="AK37" s="132">
        <f t="shared" si="7"/>
        <v>19</v>
      </c>
      <c r="AL37" s="131">
        <f t="shared" si="8"/>
        <v>6</v>
      </c>
      <c r="AM37" s="92">
        <f t="shared" si="9"/>
        <v>6</v>
      </c>
      <c r="AN37" s="77">
        <f t="shared" si="10"/>
        <v>0</v>
      </c>
      <c r="AO37" s="78">
        <f t="shared" si="11"/>
        <v>12</v>
      </c>
      <c r="AP37" s="79">
        <f t="shared" si="12"/>
        <v>0</v>
      </c>
      <c r="AQ37" s="80">
        <f t="shared" si="13"/>
        <v>0</v>
      </c>
    </row>
    <row r="38" spans="1:43" ht="15.75" x14ac:dyDescent="0.25">
      <c r="A38" s="100">
        <v>3</v>
      </c>
      <c r="B38" s="101" t="s">
        <v>42</v>
      </c>
      <c r="C38" s="40">
        <v>720</v>
      </c>
      <c r="D38" s="48" t="s">
        <v>41</v>
      </c>
      <c r="E38" s="65">
        <v>5</v>
      </c>
      <c r="F38" s="53" t="s">
        <v>143</v>
      </c>
      <c r="G38" s="53" t="s">
        <v>143</v>
      </c>
      <c r="H38" s="53">
        <v>1</v>
      </c>
      <c r="I38" s="53">
        <v>1</v>
      </c>
      <c r="J38" s="53">
        <v>1</v>
      </c>
      <c r="K38" s="53">
        <v>1</v>
      </c>
      <c r="L38" s="53">
        <v>1</v>
      </c>
      <c r="M38" s="53" t="s">
        <v>143</v>
      </c>
      <c r="N38" s="53">
        <v>1</v>
      </c>
      <c r="O38" s="53">
        <v>1</v>
      </c>
      <c r="P38" s="53" t="s">
        <v>143</v>
      </c>
      <c r="Q38" s="53" t="s">
        <v>143</v>
      </c>
      <c r="R38" s="53">
        <v>1</v>
      </c>
      <c r="S38" s="53">
        <v>1</v>
      </c>
      <c r="T38" s="53">
        <v>1</v>
      </c>
      <c r="U38" s="53">
        <v>1</v>
      </c>
      <c r="V38" s="53">
        <v>1</v>
      </c>
      <c r="W38" s="53" t="s">
        <v>143</v>
      </c>
      <c r="X38" s="53" t="s">
        <v>143</v>
      </c>
      <c r="Y38" s="53">
        <v>1</v>
      </c>
      <c r="Z38" s="53">
        <v>1</v>
      </c>
      <c r="AA38" s="53">
        <v>1</v>
      </c>
      <c r="AB38" s="53">
        <v>1</v>
      </c>
      <c r="AC38" s="53">
        <v>1</v>
      </c>
      <c r="AD38" s="53" t="s">
        <v>143</v>
      </c>
      <c r="AE38" s="53" t="s">
        <v>143</v>
      </c>
      <c r="AF38" s="53">
        <v>1</v>
      </c>
      <c r="AG38" s="53">
        <v>1</v>
      </c>
      <c r="AH38" s="53">
        <v>1</v>
      </c>
      <c r="AI38" s="53" t="s">
        <v>143</v>
      </c>
      <c r="AJ38" s="53" t="s">
        <v>143</v>
      </c>
      <c r="AK38" s="132">
        <f t="shared" si="7"/>
        <v>20</v>
      </c>
      <c r="AL38" s="131">
        <f t="shared" si="8"/>
        <v>11</v>
      </c>
      <c r="AM38" s="92">
        <f t="shared" si="9"/>
        <v>0</v>
      </c>
      <c r="AN38" s="77">
        <f t="shared" si="10"/>
        <v>0</v>
      </c>
      <c r="AO38" s="78">
        <f t="shared" si="11"/>
        <v>10</v>
      </c>
      <c r="AP38" s="79">
        <f t="shared" si="12"/>
        <v>0</v>
      </c>
      <c r="AQ38" s="80">
        <f t="shared" si="13"/>
        <v>0</v>
      </c>
    </row>
    <row r="39" spans="1:43" ht="15.75" x14ac:dyDescent="0.25">
      <c r="A39" s="100">
        <v>3</v>
      </c>
      <c r="B39" s="101" t="s">
        <v>40</v>
      </c>
      <c r="C39" s="40">
        <v>1157</v>
      </c>
      <c r="D39" s="48" t="s">
        <v>41</v>
      </c>
      <c r="E39" s="65">
        <v>3</v>
      </c>
      <c r="F39" s="53" t="s">
        <v>143</v>
      </c>
      <c r="G39" s="53">
        <v>1</v>
      </c>
      <c r="H39" s="53">
        <v>1</v>
      </c>
      <c r="I39" s="53">
        <v>1</v>
      </c>
      <c r="J39" s="53">
        <v>1</v>
      </c>
      <c r="K39" s="53" t="s">
        <v>143</v>
      </c>
      <c r="L39" s="53">
        <v>1</v>
      </c>
      <c r="M39" s="53">
        <v>1</v>
      </c>
      <c r="N39" s="53" t="s">
        <v>143</v>
      </c>
      <c r="O39" s="53" t="s">
        <v>143</v>
      </c>
      <c r="P39" s="53">
        <v>1</v>
      </c>
      <c r="Q39" s="53">
        <v>1</v>
      </c>
      <c r="R39" s="53">
        <v>1</v>
      </c>
      <c r="S39" s="53" t="s">
        <v>143</v>
      </c>
      <c r="T39" s="53" t="s">
        <v>143</v>
      </c>
      <c r="U39" s="53">
        <v>1</v>
      </c>
      <c r="V39" s="53">
        <v>1</v>
      </c>
      <c r="W39" s="53">
        <v>1</v>
      </c>
      <c r="X39" s="53">
        <v>1</v>
      </c>
      <c r="Y39" s="53">
        <v>1</v>
      </c>
      <c r="Z39" s="53" t="s">
        <v>143</v>
      </c>
      <c r="AA39" s="53" t="s">
        <v>143</v>
      </c>
      <c r="AB39" s="53">
        <v>1</v>
      </c>
      <c r="AC39" s="53">
        <v>1</v>
      </c>
      <c r="AD39" s="53">
        <v>1</v>
      </c>
      <c r="AE39" s="53">
        <v>1</v>
      </c>
      <c r="AF39" s="53">
        <v>1</v>
      </c>
      <c r="AG39" s="53" t="s">
        <v>143</v>
      </c>
      <c r="AH39" s="53" t="s">
        <v>143</v>
      </c>
      <c r="AI39" s="53" t="s">
        <v>143</v>
      </c>
      <c r="AJ39" s="53">
        <v>1</v>
      </c>
      <c r="AK39" s="132">
        <f t="shared" si="7"/>
        <v>20</v>
      </c>
      <c r="AL39" s="131">
        <f t="shared" si="8"/>
        <v>11</v>
      </c>
      <c r="AM39" s="92">
        <f t="shared" si="9"/>
        <v>0</v>
      </c>
      <c r="AN39" s="77">
        <f t="shared" si="10"/>
        <v>0</v>
      </c>
      <c r="AO39" s="78">
        <f t="shared" si="11"/>
        <v>9</v>
      </c>
      <c r="AP39" s="79">
        <f t="shared" si="12"/>
        <v>0</v>
      </c>
      <c r="AQ39" s="80">
        <f t="shared" si="13"/>
        <v>0</v>
      </c>
    </row>
    <row r="40" spans="1:43" ht="15.75" x14ac:dyDescent="0.25">
      <c r="A40" s="102">
        <v>3</v>
      </c>
      <c r="B40" s="103" t="s">
        <v>46</v>
      </c>
      <c r="C40" s="41">
        <v>1186</v>
      </c>
      <c r="D40" s="50" t="s">
        <v>41</v>
      </c>
      <c r="E40" s="66">
        <v>5</v>
      </c>
      <c r="F40" s="53">
        <v>1</v>
      </c>
      <c r="G40" s="53">
        <v>1</v>
      </c>
      <c r="H40" s="53">
        <v>1</v>
      </c>
      <c r="I40" s="53">
        <v>1</v>
      </c>
      <c r="J40" s="53" t="s">
        <v>143</v>
      </c>
      <c r="K40" s="53" t="s">
        <v>143</v>
      </c>
      <c r="L40" s="53" t="s">
        <v>143</v>
      </c>
      <c r="M40" s="53">
        <v>1</v>
      </c>
      <c r="N40" s="53">
        <v>1</v>
      </c>
      <c r="O40" s="53">
        <v>1</v>
      </c>
      <c r="P40" s="53">
        <v>1</v>
      </c>
      <c r="Q40" s="53">
        <v>1</v>
      </c>
      <c r="R40" s="53" t="s">
        <v>143</v>
      </c>
      <c r="S40" s="53" t="s">
        <v>143</v>
      </c>
      <c r="T40" s="53">
        <v>1</v>
      </c>
      <c r="U40" s="53">
        <v>1</v>
      </c>
      <c r="V40" s="53">
        <v>1</v>
      </c>
      <c r="W40" s="53">
        <v>1</v>
      </c>
      <c r="X40" s="53" t="s">
        <v>143</v>
      </c>
      <c r="Y40" s="53" t="s">
        <v>143</v>
      </c>
      <c r="Z40" s="53" t="s">
        <v>143</v>
      </c>
      <c r="AA40" s="53" t="s">
        <v>143</v>
      </c>
      <c r="AB40" s="53">
        <v>1</v>
      </c>
      <c r="AC40" s="53">
        <v>1</v>
      </c>
      <c r="AD40" s="53">
        <v>1</v>
      </c>
      <c r="AE40" s="53">
        <v>1</v>
      </c>
      <c r="AF40" s="53" t="s">
        <v>143</v>
      </c>
      <c r="AG40" s="53" t="s">
        <v>143</v>
      </c>
      <c r="AH40" s="53">
        <v>1</v>
      </c>
      <c r="AI40" s="53">
        <v>1</v>
      </c>
      <c r="AJ40" s="53">
        <v>1</v>
      </c>
      <c r="AK40" s="132">
        <f t="shared" si="7"/>
        <v>20</v>
      </c>
      <c r="AL40" s="131">
        <f t="shared" si="8"/>
        <v>11</v>
      </c>
      <c r="AM40" s="92">
        <f t="shared" si="9"/>
        <v>0</v>
      </c>
      <c r="AN40" s="77">
        <f t="shared" si="10"/>
        <v>0</v>
      </c>
      <c r="AO40" s="78">
        <f t="shared" si="11"/>
        <v>10</v>
      </c>
      <c r="AP40" s="79">
        <f t="shared" si="12"/>
        <v>0</v>
      </c>
      <c r="AQ40" s="80">
        <f t="shared" si="13"/>
        <v>0</v>
      </c>
    </row>
    <row r="41" spans="1:43" ht="15.75" x14ac:dyDescent="0.25">
      <c r="A41" s="102">
        <v>3</v>
      </c>
      <c r="B41" s="103" t="s">
        <v>48</v>
      </c>
      <c r="C41" s="41">
        <v>2236</v>
      </c>
      <c r="D41" s="50" t="s">
        <v>41</v>
      </c>
      <c r="E41" s="66">
        <v>4</v>
      </c>
      <c r="F41" s="53" t="s">
        <v>144</v>
      </c>
      <c r="G41" s="53" t="s">
        <v>144</v>
      </c>
      <c r="H41" s="53" t="s">
        <v>144</v>
      </c>
      <c r="I41" s="53" t="s">
        <v>144</v>
      </c>
      <c r="J41" s="53" t="s">
        <v>144</v>
      </c>
      <c r="K41" s="53" t="s">
        <v>144</v>
      </c>
      <c r="L41" s="53" t="s">
        <v>144</v>
      </c>
      <c r="M41" s="53" t="s">
        <v>144</v>
      </c>
      <c r="N41" s="53" t="s">
        <v>144</v>
      </c>
      <c r="O41" s="53" t="s">
        <v>144</v>
      </c>
      <c r="P41" s="53" t="s">
        <v>189</v>
      </c>
      <c r="Q41" s="53" t="s">
        <v>189</v>
      </c>
      <c r="R41" s="53" t="s">
        <v>189</v>
      </c>
      <c r="S41" s="53" t="s">
        <v>189</v>
      </c>
      <c r="T41" s="53" t="s">
        <v>143</v>
      </c>
      <c r="U41" s="53" t="s">
        <v>143</v>
      </c>
      <c r="V41" s="53">
        <v>1</v>
      </c>
      <c r="W41" s="53">
        <v>1</v>
      </c>
      <c r="X41" s="53">
        <v>1</v>
      </c>
      <c r="Y41" s="53">
        <v>1</v>
      </c>
      <c r="Z41" s="53">
        <v>1</v>
      </c>
      <c r="AA41" s="53" t="s">
        <v>143</v>
      </c>
      <c r="AB41" s="53" t="s">
        <v>143</v>
      </c>
      <c r="AC41" s="53">
        <v>1</v>
      </c>
      <c r="AD41" s="53">
        <v>1</v>
      </c>
      <c r="AE41" s="53">
        <v>1</v>
      </c>
      <c r="AF41" s="53">
        <v>1</v>
      </c>
      <c r="AG41" s="53">
        <v>1</v>
      </c>
      <c r="AH41" s="53" t="s">
        <v>143</v>
      </c>
      <c r="AI41" s="53" t="s">
        <v>143</v>
      </c>
      <c r="AJ41" s="53">
        <v>1</v>
      </c>
      <c r="AK41" s="132">
        <f t="shared" si="7"/>
        <v>11</v>
      </c>
      <c r="AL41" s="131">
        <f t="shared" si="8"/>
        <v>6</v>
      </c>
      <c r="AM41" s="92">
        <f t="shared" si="9"/>
        <v>10</v>
      </c>
      <c r="AN41" s="77">
        <f t="shared" si="10"/>
        <v>4</v>
      </c>
      <c r="AO41" s="78">
        <f t="shared" si="11"/>
        <v>0</v>
      </c>
      <c r="AP41" s="79">
        <f t="shared" si="12"/>
        <v>0</v>
      </c>
      <c r="AQ41" s="80">
        <f t="shared" si="13"/>
        <v>0</v>
      </c>
    </row>
    <row r="42" spans="1:43" ht="15.75" x14ac:dyDescent="0.25">
      <c r="A42" s="100">
        <v>3</v>
      </c>
      <c r="B42" s="101" t="s">
        <v>44</v>
      </c>
      <c r="C42" s="40">
        <v>3745</v>
      </c>
      <c r="D42" s="48" t="s">
        <v>41</v>
      </c>
      <c r="E42" s="65">
        <v>4</v>
      </c>
      <c r="F42" s="53" t="s">
        <v>143</v>
      </c>
      <c r="G42" s="53">
        <v>1</v>
      </c>
      <c r="H42" s="53">
        <v>1</v>
      </c>
      <c r="I42" s="53" t="s">
        <v>143</v>
      </c>
      <c r="J42" s="53" t="s">
        <v>143</v>
      </c>
      <c r="K42" s="53">
        <v>1</v>
      </c>
      <c r="L42" s="53">
        <v>1</v>
      </c>
      <c r="M42" s="53" t="s">
        <v>143</v>
      </c>
      <c r="N42" s="53" t="s">
        <v>143</v>
      </c>
      <c r="O42" s="53">
        <v>1</v>
      </c>
      <c r="P42" s="53">
        <v>1</v>
      </c>
      <c r="Q42" s="53">
        <v>1</v>
      </c>
      <c r="R42" s="53" t="s">
        <v>143</v>
      </c>
      <c r="S42" s="53">
        <v>2</v>
      </c>
      <c r="T42" s="53">
        <v>2</v>
      </c>
      <c r="U42" s="53" t="s">
        <v>143</v>
      </c>
      <c r="V42" s="53">
        <v>1</v>
      </c>
      <c r="W42" s="53">
        <v>1</v>
      </c>
      <c r="X42" s="53">
        <v>1</v>
      </c>
      <c r="Y42" s="53" t="s">
        <v>143</v>
      </c>
      <c r="Z42" s="53">
        <v>4</v>
      </c>
      <c r="AA42" s="53" t="s">
        <v>143</v>
      </c>
      <c r="AB42" s="53" t="s">
        <v>143</v>
      </c>
      <c r="AC42" s="53">
        <v>1</v>
      </c>
      <c r="AD42" s="53">
        <v>1</v>
      </c>
      <c r="AE42" s="53">
        <v>3</v>
      </c>
      <c r="AF42" s="53">
        <v>3</v>
      </c>
      <c r="AG42" s="53" t="s">
        <v>143</v>
      </c>
      <c r="AH42" s="53">
        <v>1</v>
      </c>
      <c r="AI42" s="53">
        <v>1</v>
      </c>
      <c r="AJ42" s="53">
        <v>1</v>
      </c>
      <c r="AK42" s="132">
        <f t="shared" si="7"/>
        <v>20</v>
      </c>
      <c r="AL42" s="131">
        <f t="shared" si="8"/>
        <v>11</v>
      </c>
      <c r="AM42" s="92">
        <f t="shared" si="9"/>
        <v>0</v>
      </c>
      <c r="AN42" s="77">
        <f t="shared" si="10"/>
        <v>0</v>
      </c>
      <c r="AO42" s="78">
        <f t="shared" si="11"/>
        <v>9</v>
      </c>
      <c r="AP42" s="79">
        <f t="shared" si="12"/>
        <v>1</v>
      </c>
      <c r="AQ42" s="80">
        <f t="shared" si="13"/>
        <v>2</v>
      </c>
    </row>
    <row r="43" spans="1:43" ht="15.75" hidden="1" x14ac:dyDescent="0.25">
      <c r="A43" s="100">
        <v>3</v>
      </c>
      <c r="B43" s="101" t="s">
        <v>47</v>
      </c>
      <c r="C43" s="40">
        <v>101</v>
      </c>
      <c r="D43" s="48" t="s">
        <v>41</v>
      </c>
      <c r="E43" s="65">
        <v>3</v>
      </c>
      <c r="F43" s="53">
        <v>1</v>
      </c>
      <c r="G43" s="53" t="s">
        <v>143</v>
      </c>
      <c r="H43" s="53" t="s">
        <v>143</v>
      </c>
      <c r="I43" s="53">
        <v>1</v>
      </c>
      <c r="J43" s="53">
        <v>1</v>
      </c>
      <c r="K43" s="53">
        <v>1</v>
      </c>
      <c r="L43" s="53">
        <v>1</v>
      </c>
      <c r="M43" s="53" t="s">
        <v>143</v>
      </c>
      <c r="N43" s="53">
        <v>1</v>
      </c>
      <c r="O43" s="53">
        <v>1</v>
      </c>
      <c r="P43" s="53" t="s">
        <v>143</v>
      </c>
      <c r="Q43" s="53" t="s">
        <v>143</v>
      </c>
      <c r="R43" s="53">
        <v>1</v>
      </c>
      <c r="S43" s="53">
        <v>1</v>
      </c>
      <c r="T43" s="53">
        <v>1</v>
      </c>
      <c r="U43" s="53">
        <v>1</v>
      </c>
      <c r="V43" s="53" t="s">
        <v>143</v>
      </c>
      <c r="W43" s="53" t="s">
        <v>143</v>
      </c>
      <c r="X43" s="53" t="s">
        <v>143</v>
      </c>
      <c r="Y43" s="53">
        <v>1</v>
      </c>
      <c r="Z43" s="53">
        <v>1</v>
      </c>
      <c r="AA43" s="53">
        <v>1</v>
      </c>
      <c r="AB43" s="53">
        <v>1</v>
      </c>
      <c r="AC43" s="53" t="s">
        <v>143</v>
      </c>
      <c r="AD43" s="53" t="s">
        <v>143</v>
      </c>
      <c r="AE43" s="53">
        <v>1</v>
      </c>
      <c r="AF43" s="53">
        <v>1</v>
      </c>
      <c r="AG43" s="53">
        <v>1</v>
      </c>
      <c r="AH43" s="53">
        <v>1</v>
      </c>
      <c r="AI43" s="53">
        <v>1</v>
      </c>
      <c r="AJ43" s="53" t="s">
        <v>143</v>
      </c>
      <c r="AK43" s="132">
        <f t="shared" si="7"/>
        <v>20</v>
      </c>
      <c r="AL43" s="131">
        <f t="shared" si="8"/>
        <v>11</v>
      </c>
      <c r="AM43" s="92">
        <f t="shared" si="9"/>
        <v>0</v>
      </c>
      <c r="AN43" s="77">
        <f t="shared" si="10"/>
        <v>0</v>
      </c>
      <c r="AO43" s="78">
        <f t="shared" si="11"/>
        <v>10</v>
      </c>
      <c r="AP43" s="79">
        <f t="shared" si="12"/>
        <v>0</v>
      </c>
      <c r="AQ43" s="80">
        <f t="shared" si="13"/>
        <v>0</v>
      </c>
    </row>
    <row r="44" spans="1:43" ht="15.75" hidden="1" x14ac:dyDescent="0.25">
      <c r="A44" s="102">
        <v>3</v>
      </c>
      <c r="B44" s="103" t="s">
        <v>43</v>
      </c>
      <c r="C44" s="41">
        <v>1541</v>
      </c>
      <c r="D44" s="50" t="s">
        <v>41</v>
      </c>
      <c r="E44" s="66">
        <v>5</v>
      </c>
      <c r="F44" s="53" t="s">
        <v>144</v>
      </c>
      <c r="G44" s="53" t="s">
        <v>144</v>
      </c>
      <c r="H44" s="53" t="s">
        <v>144</v>
      </c>
      <c r="I44" s="53" t="s">
        <v>144</v>
      </c>
      <c r="J44" s="53" t="s">
        <v>144</v>
      </c>
      <c r="K44" s="53" t="s">
        <v>144</v>
      </c>
      <c r="L44" s="53" t="s">
        <v>144</v>
      </c>
      <c r="M44" s="53" t="s">
        <v>144</v>
      </c>
      <c r="N44" s="53" t="s">
        <v>144</v>
      </c>
      <c r="O44" s="53" t="s">
        <v>144</v>
      </c>
      <c r="P44" s="53" t="s">
        <v>144</v>
      </c>
      <c r="Q44" s="53" t="s">
        <v>144</v>
      </c>
      <c r="R44" s="53" t="s">
        <v>144</v>
      </c>
      <c r="S44" s="53" t="s">
        <v>144</v>
      </c>
      <c r="T44" s="53" t="s">
        <v>144</v>
      </c>
      <c r="U44" s="53" t="s">
        <v>144</v>
      </c>
      <c r="V44" s="53" t="s">
        <v>144</v>
      </c>
      <c r="W44" s="53" t="s">
        <v>144</v>
      </c>
      <c r="X44" s="53" t="s">
        <v>144</v>
      </c>
      <c r="Y44" s="53" t="s">
        <v>144</v>
      </c>
      <c r="Z44" s="53" t="s">
        <v>144</v>
      </c>
      <c r="AA44" s="53" t="s">
        <v>144</v>
      </c>
      <c r="AB44" s="53" t="s">
        <v>144</v>
      </c>
      <c r="AC44" s="53" t="s">
        <v>144</v>
      </c>
      <c r="AD44" s="53" t="s">
        <v>144</v>
      </c>
      <c r="AE44" s="53" t="s">
        <v>144</v>
      </c>
      <c r="AF44" s="53" t="s">
        <v>144</v>
      </c>
      <c r="AG44" s="53" t="s">
        <v>144</v>
      </c>
      <c r="AH44" s="53" t="s">
        <v>144</v>
      </c>
      <c r="AI44" s="53">
        <v>1</v>
      </c>
      <c r="AJ44" s="53">
        <v>1</v>
      </c>
      <c r="AK44" s="132">
        <f t="shared" si="7"/>
        <v>2</v>
      </c>
      <c r="AL44" s="131">
        <f t="shared" si="8"/>
        <v>0</v>
      </c>
      <c r="AM44" s="92">
        <f t="shared" si="9"/>
        <v>29</v>
      </c>
      <c r="AN44" s="77">
        <f t="shared" si="10"/>
        <v>0</v>
      </c>
      <c r="AO44" s="78">
        <f t="shared" si="11"/>
        <v>0</v>
      </c>
      <c r="AP44" s="79">
        <f t="shared" si="12"/>
        <v>0</v>
      </c>
      <c r="AQ44" s="80">
        <f t="shared" si="13"/>
        <v>0</v>
      </c>
    </row>
    <row r="45" spans="1:43" ht="15.75" hidden="1" x14ac:dyDescent="0.25">
      <c r="A45" s="102">
        <v>3</v>
      </c>
      <c r="B45" s="103" t="s">
        <v>200</v>
      </c>
      <c r="C45" s="41">
        <v>2744</v>
      </c>
      <c r="D45" s="50" t="s">
        <v>41</v>
      </c>
      <c r="E45" s="66">
        <v>4</v>
      </c>
      <c r="F45" s="53">
        <v>1</v>
      </c>
      <c r="G45" s="53">
        <v>1</v>
      </c>
      <c r="H45" s="53">
        <v>1</v>
      </c>
      <c r="I45" s="53" t="s">
        <v>143</v>
      </c>
      <c r="J45" s="53">
        <v>2</v>
      </c>
      <c r="K45" s="53">
        <v>4</v>
      </c>
      <c r="L45" s="53">
        <v>4</v>
      </c>
      <c r="M45" s="53">
        <v>4</v>
      </c>
      <c r="N45" s="53" t="s">
        <v>143</v>
      </c>
      <c r="O45" s="53" t="s">
        <v>144</v>
      </c>
      <c r="P45" s="53" t="s">
        <v>144</v>
      </c>
      <c r="Q45" s="53" t="s">
        <v>144</v>
      </c>
      <c r="R45" s="53" t="s">
        <v>144</v>
      </c>
      <c r="S45" s="53" t="s">
        <v>144</v>
      </c>
      <c r="T45" s="53" t="s">
        <v>144</v>
      </c>
      <c r="U45" s="53" t="s">
        <v>144</v>
      </c>
      <c r="V45" s="53" t="s">
        <v>144</v>
      </c>
      <c r="W45" s="53" t="s">
        <v>144</v>
      </c>
      <c r="X45" s="53" t="s">
        <v>144</v>
      </c>
      <c r="Y45" s="53" t="s">
        <v>144</v>
      </c>
      <c r="Z45" s="53" t="s">
        <v>144</v>
      </c>
      <c r="AA45" s="53" t="s">
        <v>144</v>
      </c>
      <c r="AB45" s="53" t="s">
        <v>144</v>
      </c>
      <c r="AC45" s="53" t="s">
        <v>144</v>
      </c>
      <c r="AD45" s="53" t="s">
        <v>144</v>
      </c>
      <c r="AE45" s="53" t="s">
        <v>144</v>
      </c>
      <c r="AF45" s="53" t="s">
        <v>144</v>
      </c>
      <c r="AG45" s="53" t="s">
        <v>144</v>
      </c>
      <c r="AH45" s="53" t="s">
        <v>144</v>
      </c>
      <c r="AI45" s="53" t="s">
        <v>144</v>
      </c>
      <c r="AJ45" s="53" t="s">
        <v>144</v>
      </c>
      <c r="AK45" s="132">
        <f t="shared" si="7"/>
        <v>7</v>
      </c>
      <c r="AL45" s="131">
        <f t="shared" si="8"/>
        <v>2</v>
      </c>
      <c r="AM45" s="92">
        <f t="shared" si="9"/>
        <v>22</v>
      </c>
      <c r="AN45" s="77">
        <f t="shared" si="10"/>
        <v>0</v>
      </c>
      <c r="AO45" s="78">
        <f t="shared" si="11"/>
        <v>7</v>
      </c>
      <c r="AP45" s="79">
        <f t="shared" si="12"/>
        <v>3</v>
      </c>
      <c r="AQ45" s="80">
        <f t="shared" si="13"/>
        <v>0</v>
      </c>
    </row>
    <row r="46" spans="1:43" ht="15.75" hidden="1" x14ac:dyDescent="0.25">
      <c r="A46" s="52">
        <v>4</v>
      </c>
      <c r="B46" s="105" t="s">
        <v>59</v>
      </c>
      <c r="C46" s="39">
        <v>1018</v>
      </c>
      <c r="D46" s="44" t="s">
        <v>55</v>
      </c>
      <c r="E46" s="64">
        <v>2</v>
      </c>
      <c r="F46" s="53">
        <v>4</v>
      </c>
      <c r="G46" s="53">
        <v>4</v>
      </c>
      <c r="H46" s="53">
        <v>4</v>
      </c>
      <c r="I46" s="53" t="s">
        <v>143</v>
      </c>
      <c r="J46" s="53" t="s">
        <v>143</v>
      </c>
      <c r="K46" s="53" t="s">
        <v>143</v>
      </c>
      <c r="L46" s="53">
        <v>3</v>
      </c>
      <c r="M46" s="53">
        <v>3</v>
      </c>
      <c r="N46" s="53">
        <v>3</v>
      </c>
      <c r="O46" s="53">
        <v>4</v>
      </c>
      <c r="P46" s="53">
        <v>4</v>
      </c>
      <c r="Q46" s="53" t="s">
        <v>143</v>
      </c>
      <c r="R46" s="53" t="s">
        <v>143</v>
      </c>
      <c r="S46" s="53">
        <v>2</v>
      </c>
      <c r="T46" s="53">
        <v>2</v>
      </c>
      <c r="U46" s="53">
        <v>2</v>
      </c>
      <c r="V46" s="53">
        <v>2</v>
      </c>
      <c r="W46" s="53" t="s">
        <v>143</v>
      </c>
      <c r="X46" s="53" t="s">
        <v>143</v>
      </c>
      <c r="Y46" s="53" t="s">
        <v>143</v>
      </c>
      <c r="Z46" s="53">
        <v>4</v>
      </c>
      <c r="AA46" s="53">
        <v>4</v>
      </c>
      <c r="AB46" s="53" t="s">
        <v>143</v>
      </c>
      <c r="AC46" s="53" t="s">
        <v>143</v>
      </c>
      <c r="AD46" s="53" t="s">
        <v>143</v>
      </c>
      <c r="AE46" s="53">
        <v>3</v>
      </c>
      <c r="AF46" s="53">
        <v>3</v>
      </c>
      <c r="AG46" s="53">
        <v>3</v>
      </c>
      <c r="AH46" s="53">
        <v>3</v>
      </c>
      <c r="AI46" s="53">
        <v>3</v>
      </c>
      <c r="AJ46" s="53">
        <v>3</v>
      </c>
      <c r="AK46" s="132">
        <f t="shared" si="7"/>
        <v>20</v>
      </c>
      <c r="AL46" s="131">
        <f t="shared" si="8"/>
        <v>11</v>
      </c>
      <c r="AM46" s="92">
        <f t="shared" si="9"/>
        <v>0</v>
      </c>
      <c r="AN46" s="77">
        <f t="shared" si="10"/>
        <v>0</v>
      </c>
      <c r="AO46" s="78">
        <f t="shared" si="11"/>
        <v>10</v>
      </c>
      <c r="AP46" s="79">
        <f t="shared" si="12"/>
        <v>7</v>
      </c>
      <c r="AQ46" s="80">
        <f t="shared" si="13"/>
        <v>9</v>
      </c>
    </row>
    <row r="47" spans="1:43" ht="15.75" hidden="1" x14ac:dyDescent="0.25">
      <c r="A47" s="52">
        <v>4</v>
      </c>
      <c r="B47" s="105" t="s">
        <v>58</v>
      </c>
      <c r="C47" s="39">
        <v>2841</v>
      </c>
      <c r="D47" s="44" t="s">
        <v>55</v>
      </c>
      <c r="E47" s="64">
        <v>2</v>
      </c>
      <c r="F47" s="53" t="s">
        <v>144</v>
      </c>
      <c r="G47" s="53" t="s">
        <v>144</v>
      </c>
      <c r="H47" s="53" t="s">
        <v>144</v>
      </c>
      <c r="I47" s="53" t="s">
        <v>144</v>
      </c>
      <c r="J47" s="53" t="s">
        <v>144</v>
      </c>
      <c r="K47" s="53" t="s">
        <v>144</v>
      </c>
      <c r="L47" s="53" t="s">
        <v>144</v>
      </c>
      <c r="M47" s="53" t="s">
        <v>144</v>
      </c>
      <c r="N47" s="53" t="s">
        <v>144</v>
      </c>
      <c r="O47" s="53" t="s">
        <v>144</v>
      </c>
      <c r="P47" s="53" t="s">
        <v>144</v>
      </c>
      <c r="Q47" s="53" t="s">
        <v>144</v>
      </c>
      <c r="R47" s="53" t="s">
        <v>144</v>
      </c>
      <c r="S47" s="53" t="s">
        <v>144</v>
      </c>
      <c r="T47" s="53" t="s">
        <v>143</v>
      </c>
      <c r="U47" s="53">
        <v>3</v>
      </c>
      <c r="V47" s="53">
        <v>3</v>
      </c>
      <c r="W47" s="53">
        <v>3</v>
      </c>
      <c r="X47" s="53">
        <v>3</v>
      </c>
      <c r="Y47" s="53">
        <v>3</v>
      </c>
      <c r="Z47" s="53">
        <v>3</v>
      </c>
      <c r="AA47" s="53" t="s">
        <v>143</v>
      </c>
      <c r="AB47" s="53">
        <v>2</v>
      </c>
      <c r="AC47" s="53">
        <v>2</v>
      </c>
      <c r="AD47" s="53">
        <v>2</v>
      </c>
      <c r="AE47" s="53">
        <v>2</v>
      </c>
      <c r="AF47" s="53">
        <v>2</v>
      </c>
      <c r="AG47" s="53">
        <v>2</v>
      </c>
      <c r="AH47" s="53" t="s">
        <v>143</v>
      </c>
      <c r="AI47" s="53">
        <v>4</v>
      </c>
      <c r="AJ47" s="53">
        <v>4</v>
      </c>
      <c r="AK47" s="132">
        <f t="shared" si="7"/>
        <v>14</v>
      </c>
      <c r="AL47" s="131">
        <f t="shared" si="8"/>
        <v>3</v>
      </c>
      <c r="AM47" s="92">
        <f t="shared" si="9"/>
        <v>14</v>
      </c>
      <c r="AN47" s="77">
        <f t="shared" si="10"/>
        <v>0</v>
      </c>
      <c r="AO47" s="78">
        <f t="shared" si="11"/>
        <v>0</v>
      </c>
      <c r="AP47" s="79">
        <f t="shared" si="12"/>
        <v>2</v>
      </c>
      <c r="AQ47" s="80">
        <f t="shared" si="13"/>
        <v>6</v>
      </c>
    </row>
    <row r="48" spans="1:43" ht="15.75" hidden="1" x14ac:dyDescent="0.25">
      <c r="A48" s="52">
        <v>4</v>
      </c>
      <c r="B48" s="105" t="s">
        <v>60</v>
      </c>
      <c r="C48" s="39">
        <v>2852</v>
      </c>
      <c r="D48" s="44" t="s">
        <v>55</v>
      </c>
      <c r="E48" s="64">
        <v>2</v>
      </c>
      <c r="F48" s="53">
        <v>3</v>
      </c>
      <c r="G48" s="53">
        <v>3</v>
      </c>
      <c r="H48" s="53">
        <v>3</v>
      </c>
      <c r="I48" s="53">
        <v>3</v>
      </c>
      <c r="J48" s="53">
        <v>3</v>
      </c>
      <c r="K48" s="53" t="s">
        <v>143</v>
      </c>
      <c r="L48" s="53" t="s">
        <v>143</v>
      </c>
      <c r="M48" s="53">
        <v>2</v>
      </c>
      <c r="N48" s="53">
        <v>2</v>
      </c>
      <c r="O48" s="53">
        <v>2</v>
      </c>
      <c r="P48" s="53" t="s">
        <v>143</v>
      </c>
      <c r="Q48" s="53">
        <v>4</v>
      </c>
      <c r="R48" s="53">
        <v>4</v>
      </c>
      <c r="S48" s="53">
        <v>4</v>
      </c>
      <c r="T48" s="53" t="s">
        <v>143</v>
      </c>
      <c r="U48" s="53" t="s">
        <v>143</v>
      </c>
      <c r="V48" s="53">
        <v>4</v>
      </c>
      <c r="W48" s="53">
        <v>4</v>
      </c>
      <c r="X48" s="53">
        <v>4</v>
      </c>
      <c r="Y48" s="53">
        <v>4</v>
      </c>
      <c r="Z48" s="53" t="s">
        <v>143</v>
      </c>
      <c r="AA48" s="53">
        <v>3</v>
      </c>
      <c r="AB48" s="53">
        <v>3</v>
      </c>
      <c r="AC48" s="53">
        <v>3</v>
      </c>
      <c r="AD48" s="53">
        <v>3</v>
      </c>
      <c r="AE48" s="53" t="s">
        <v>143</v>
      </c>
      <c r="AF48" s="53" t="s">
        <v>143</v>
      </c>
      <c r="AG48" s="53" t="s">
        <v>143</v>
      </c>
      <c r="AH48" s="53" t="s">
        <v>143</v>
      </c>
      <c r="AI48" s="53" t="s">
        <v>143</v>
      </c>
      <c r="AJ48" s="53">
        <v>2</v>
      </c>
      <c r="AK48" s="132">
        <f t="shared" si="7"/>
        <v>20</v>
      </c>
      <c r="AL48" s="131">
        <f t="shared" si="8"/>
        <v>11</v>
      </c>
      <c r="AM48" s="92">
        <f t="shared" si="9"/>
        <v>0</v>
      </c>
      <c r="AN48" s="77">
        <f t="shared" si="10"/>
        <v>0</v>
      </c>
      <c r="AO48" s="78">
        <f t="shared" si="11"/>
        <v>11</v>
      </c>
      <c r="AP48" s="79">
        <f t="shared" si="12"/>
        <v>7</v>
      </c>
      <c r="AQ48" s="80">
        <f t="shared" si="13"/>
        <v>9</v>
      </c>
    </row>
    <row r="49" spans="1:43" ht="15.75" hidden="1" x14ac:dyDescent="0.25">
      <c r="A49" s="52">
        <v>4</v>
      </c>
      <c r="B49" s="105" t="s">
        <v>64</v>
      </c>
      <c r="C49" s="39">
        <v>2866</v>
      </c>
      <c r="D49" s="44" t="s">
        <v>55</v>
      </c>
      <c r="E49" s="64">
        <v>2</v>
      </c>
      <c r="F49" s="53" t="s">
        <v>143</v>
      </c>
      <c r="G49" s="53" t="s">
        <v>189</v>
      </c>
      <c r="H49" s="53" t="s">
        <v>189</v>
      </c>
      <c r="I49" s="53" t="s">
        <v>189</v>
      </c>
      <c r="J49" s="53" t="s">
        <v>189</v>
      </c>
      <c r="K49" s="53">
        <v>3</v>
      </c>
      <c r="L49" s="53" t="s">
        <v>143</v>
      </c>
      <c r="M49" s="53">
        <v>1</v>
      </c>
      <c r="N49" s="53">
        <v>1</v>
      </c>
      <c r="O49" s="53" t="s">
        <v>143</v>
      </c>
      <c r="P49" s="53">
        <v>2</v>
      </c>
      <c r="Q49" s="53">
        <v>2</v>
      </c>
      <c r="R49" s="53">
        <v>2</v>
      </c>
      <c r="S49" s="53" t="s">
        <v>143</v>
      </c>
      <c r="T49" s="53">
        <v>4</v>
      </c>
      <c r="U49" s="53">
        <v>4</v>
      </c>
      <c r="V49" s="53">
        <v>4</v>
      </c>
      <c r="W49" s="53">
        <v>4</v>
      </c>
      <c r="X49" s="53">
        <v>4</v>
      </c>
      <c r="Y49" s="53" t="s">
        <v>143</v>
      </c>
      <c r="Z49" s="53" t="s">
        <v>143</v>
      </c>
      <c r="AA49" s="53">
        <v>2</v>
      </c>
      <c r="AB49" s="53">
        <v>4</v>
      </c>
      <c r="AC49" s="53">
        <v>4</v>
      </c>
      <c r="AD49" s="53">
        <v>4</v>
      </c>
      <c r="AE49" s="53" t="s">
        <v>143</v>
      </c>
      <c r="AF49" s="53" t="s">
        <v>143</v>
      </c>
      <c r="AG49" s="53" t="s">
        <v>143</v>
      </c>
      <c r="AH49" s="53">
        <v>2</v>
      </c>
      <c r="AI49" s="53">
        <v>2</v>
      </c>
      <c r="AJ49" s="53" t="s">
        <v>143</v>
      </c>
      <c r="AK49" s="132">
        <f t="shared" si="7"/>
        <v>17</v>
      </c>
      <c r="AL49" s="131">
        <f t="shared" si="8"/>
        <v>10</v>
      </c>
      <c r="AM49" s="92">
        <f t="shared" si="9"/>
        <v>0</v>
      </c>
      <c r="AN49" s="77">
        <f t="shared" si="10"/>
        <v>4</v>
      </c>
      <c r="AO49" s="78">
        <f t="shared" si="11"/>
        <v>7</v>
      </c>
      <c r="AP49" s="79">
        <f t="shared" si="12"/>
        <v>8</v>
      </c>
      <c r="AQ49" s="80">
        <f t="shared" si="13"/>
        <v>1</v>
      </c>
    </row>
    <row r="50" spans="1:43" ht="15.75" hidden="1" x14ac:dyDescent="0.25">
      <c r="A50" s="52">
        <v>4</v>
      </c>
      <c r="B50" s="105" t="s">
        <v>56</v>
      </c>
      <c r="C50" s="39">
        <v>1961</v>
      </c>
      <c r="D50" s="44" t="s">
        <v>55</v>
      </c>
      <c r="E50" s="64">
        <v>2</v>
      </c>
      <c r="F50" s="53">
        <v>2</v>
      </c>
      <c r="G50" s="53" t="s">
        <v>143</v>
      </c>
      <c r="H50" s="53" t="s">
        <v>143</v>
      </c>
      <c r="I50" s="53">
        <v>4</v>
      </c>
      <c r="J50" s="53">
        <v>4</v>
      </c>
      <c r="K50" s="53">
        <v>4</v>
      </c>
      <c r="L50" s="53">
        <v>4</v>
      </c>
      <c r="M50" s="53">
        <v>4</v>
      </c>
      <c r="N50" s="53" t="s">
        <v>143</v>
      </c>
      <c r="O50" s="53">
        <v>3</v>
      </c>
      <c r="P50" s="53">
        <v>3</v>
      </c>
      <c r="Q50" s="53">
        <v>3</v>
      </c>
      <c r="R50" s="53">
        <v>3</v>
      </c>
      <c r="S50" s="53">
        <v>3</v>
      </c>
      <c r="T50" s="53">
        <v>3</v>
      </c>
      <c r="U50" s="53" t="s">
        <v>143</v>
      </c>
      <c r="V50" s="53" t="s">
        <v>143</v>
      </c>
      <c r="W50" s="53">
        <v>2</v>
      </c>
      <c r="X50" s="53">
        <v>2</v>
      </c>
      <c r="Y50" s="53">
        <v>2</v>
      </c>
      <c r="Z50" s="53">
        <v>2</v>
      </c>
      <c r="AA50" s="53" t="s">
        <v>143</v>
      </c>
      <c r="AB50" s="53" t="s">
        <v>143</v>
      </c>
      <c r="AC50" s="53" t="s">
        <v>143</v>
      </c>
      <c r="AD50" s="53" t="s">
        <v>143</v>
      </c>
      <c r="AE50" s="53">
        <v>4</v>
      </c>
      <c r="AF50" s="53">
        <v>4</v>
      </c>
      <c r="AG50" s="53">
        <v>4</v>
      </c>
      <c r="AH50" s="53">
        <v>4</v>
      </c>
      <c r="AI50" s="53" t="s">
        <v>143</v>
      </c>
      <c r="AJ50" s="53" t="s">
        <v>143</v>
      </c>
      <c r="AK50" s="132">
        <f t="shared" si="7"/>
        <v>20</v>
      </c>
      <c r="AL50" s="131">
        <f t="shared" si="8"/>
        <v>11</v>
      </c>
      <c r="AM50" s="92">
        <f t="shared" si="9"/>
        <v>0</v>
      </c>
      <c r="AN50" s="77">
        <f t="shared" si="10"/>
        <v>0</v>
      </c>
      <c r="AO50" s="78">
        <f t="shared" si="11"/>
        <v>12</v>
      </c>
      <c r="AP50" s="79">
        <f t="shared" si="12"/>
        <v>9</v>
      </c>
      <c r="AQ50" s="80">
        <f t="shared" si="13"/>
        <v>6</v>
      </c>
    </row>
    <row r="51" spans="1:43" ht="15.75" hidden="1" x14ac:dyDescent="0.25">
      <c r="A51" s="52">
        <v>4</v>
      </c>
      <c r="B51" s="105" t="s">
        <v>57</v>
      </c>
      <c r="C51" s="39">
        <v>2509</v>
      </c>
      <c r="D51" s="44" t="s">
        <v>55</v>
      </c>
      <c r="E51" s="64">
        <v>2</v>
      </c>
      <c r="F51" s="53" t="s">
        <v>143</v>
      </c>
      <c r="G51" s="53">
        <v>2</v>
      </c>
      <c r="H51" s="53">
        <v>2</v>
      </c>
      <c r="I51" s="53">
        <v>2</v>
      </c>
      <c r="J51" s="53">
        <v>2</v>
      </c>
      <c r="K51" s="53">
        <v>2</v>
      </c>
      <c r="L51" s="53">
        <v>2</v>
      </c>
      <c r="M51" s="53" t="s">
        <v>143</v>
      </c>
      <c r="N51" s="53">
        <v>4</v>
      </c>
      <c r="O51" s="53" t="s">
        <v>144</v>
      </c>
      <c r="P51" s="53" t="s">
        <v>144</v>
      </c>
      <c r="Q51" s="53" t="s">
        <v>144</v>
      </c>
      <c r="R51" s="53" t="s">
        <v>144</v>
      </c>
      <c r="S51" s="53" t="s">
        <v>144</v>
      </c>
      <c r="T51" s="53" t="s">
        <v>144</v>
      </c>
      <c r="U51" s="53" t="s">
        <v>144</v>
      </c>
      <c r="V51" s="53" t="s">
        <v>144</v>
      </c>
      <c r="W51" s="53" t="s">
        <v>144</v>
      </c>
      <c r="X51" s="53" t="s">
        <v>144</v>
      </c>
      <c r="Y51" s="53" t="s">
        <v>144</v>
      </c>
      <c r="Z51" s="53" t="s">
        <v>144</v>
      </c>
      <c r="AA51" s="53" t="s">
        <v>144</v>
      </c>
      <c r="AB51" s="53" t="s">
        <v>144</v>
      </c>
      <c r="AC51" s="53" t="s">
        <v>144</v>
      </c>
      <c r="AD51" s="53" t="s">
        <v>144</v>
      </c>
      <c r="AE51" s="53" t="s">
        <v>144</v>
      </c>
      <c r="AF51" s="53" t="s">
        <v>144</v>
      </c>
      <c r="AG51" s="53" t="s">
        <v>144</v>
      </c>
      <c r="AH51" s="53" t="s">
        <v>144</v>
      </c>
      <c r="AI51" s="53" t="s">
        <v>144</v>
      </c>
      <c r="AJ51" s="53" t="s">
        <v>144</v>
      </c>
      <c r="AK51" s="132">
        <f t="shared" si="7"/>
        <v>7</v>
      </c>
      <c r="AL51" s="131">
        <f t="shared" si="8"/>
        <v>2</v>
      </c>
      <c r="AM51" s="92">
        <f t="shared" si="9"/>
        <v>22</v>
      </c>
      <c r="AN51" s="77">
        <f t="shared" si="10"/>
        <v>0</v>
      </c>
      <c r="AO51" s="78">
        <f t="shared" si="11"/>
        <v>7</v>
      </c>
      <c r="AP51" s="79">
        <f t="shared" si="12"/>
        <v>1</v>
      </c>
      <c r="AQ51" s="80">
        <f t="shared" si="13"/>
        <v>0</v>
      </c>
    </row>
    <row r="52" spans="1:43" ht="15.75" x14ac:dyDescent="0.25">
      <c r="A52" s="52">
        <v>5</v>
      </c>
      <c r="B52" s="105" t="s">
        <v>95</v>
      </c>
      <c r="C52" s="39">
        <v>2794</v>
      </c>
      <c r="D52" s="44" t="s">
        <v>55</v>
      </c>
      <c r="E52" s="64">
        <v>2</v>
      </c>
      <c r="F52" s="53">
        <v>2</v>
      </c>
      <c r="G52" s="53">
        <v>2</v>
      </c>
      <c r="H52" s="53">
        <v>2</v>
      </c>
      <c r="I52" s="53">
        <v>2</v>
      </c>
      <c r="J52" s="53">
        <v>4</v>
      </c>
      <c r="K52" s="53" t="s">
        <v>143</v>
      </c>
      <c r="L52" s="53" t="s">
        <v>143</v>
      </c>
      <c r="M52" s="53" t="s">
        <v>143</v>
      </c>
      <c r="N52" s="53" t="s">
        <v>143</v>
      </c>
      <c r="O52" s="53">
        <v>1</v>
      </c>
      <c r="P52" s="53">
        <v>3</v>
      </c>
      <c r="Q52" s="53">
        <v>3</v>
      </c>
      <c r="R52" s="53">
        <v>3</v>
      </c>
      <c r="S52" s="53">
        <v>3</v>
      </c>
      <c r="T52" s="53" t="s">
        <v>143</v>
      </c>
      <c r="U52" s="53" t="s">
        <v>143</v>
      </c>
      <c r="V52" s="53">
        <v>1</v>
      </c>
      <c r="W52" s="53">
        <v>1</v>
      </c>
      <c r="X52" s="53" t="s">
        <v>143</v>
      </c>
      <c r="Y52" s="53" t="s">
        <v>143</v>
      </c>
      <c r="Z52" s="53">
        <v>1</v>
      </c>
      <c r="AA52" s="53">
        <v>1</v>
      </c>
      <c r="AB52" s="53">
        <v>1</v>
      </c>
      <c r="AC52" s="53">
        <v>1</v>
      </c>
      <c r="AD52" s="53" t="s">
        <v>143</v>
      </c>
      <c r="AE52" s="53" t="s">
        <v>143</v>
      </c>
      <c r="AF52" s="53">
        <v>1</v>
      </c>
      <c r="AG52" s="53">
        <v>1</v>
      </c>
      <c r="AH52" s="53">
        <v>1</v>
      </c>
      <c r="AI52" s="53">
        <v>1</v>
      </c>
      <c r="AJ52" s="53" t="s">
        <v>143</v>
      </c>
      <c r="AK52" s="132">
        <f t="shared" si="7"/>
        <v>20</v>
      </c>
      <c r="AL52" s="131">
        <f t="shared" si="8"/>
        <v>11</v>
      </c>
      <c r="AM52" s="92">
        <f t="shared" si="9"/>
        <v>0</v>
      </c>
      <c r="AN52" s="77">
        <f t="shared" si="10"/>
        <v>0</v>
      </c>
      <c r="AO52" s="78">
        <f t="shared" si="11"/>
        <v>10</v>
      </c>
      <c r="AP52" s="79">
        <f t="shared" si="12"/>
        <v>1</v>
      </c>
      <c r="AQ52" s="80">
        <f t="shared" si="13"/>
        <v>4</v>
      </c>
    </row>
    <row r="53" spans="1:43" ht="15.75" hidden="1" x14ac:dyDescent="0.25">
      <c r="A53" s="52">
        <v>5</v>
      </c>
      <c r="B53" s="105" t="s">
        <v>63</v>
      </c>
      <c r="C53" s="39">
        <v>1118</v>
      </c>
      <c r="D53" s="44" t="s">
        <v>55</v>
      </c>
      <c r="E53" s="64">
        <v>2</v>
      </c>
      <c r="F53" s="53" t="s">
        <v>143</v>
      </c>
      <c r="G53" s="53" t="s">
        <v>143</v>
      </c>
      <c r="H53" s="53">
        <v>1</v>
      </c>
      <c r="I53" s="53">
        <v>3</v>
      </c>
      <c r="J53" s="53">
        <v>3</v>
      </c>
      <c r="K53" s="53">
        <v>2</v>
      </c>
      <c r="L53" s="53" t="s">
        <v>143</v>
      </c>
      <c r="M53" s="53">
        <v>1</v>
      </c>
      <c r="N53" s="53">
        <v>4</v>
      </c>
      <c r="O53" s="53">
        <v>4</v>
      </c>
      <c r="P53" s="53">
        <v>4</v>
      </c>
      <c r="Q53" s="53">
        <v>4</v>
      </c>
      <c r="R53" s="53" t="s">
        <v>143</v>
      </c>
      <c r="S53" s="53" t="s">
        <v>143</v>
      </c>
      <c r="T53" s="53">
        <v>3</v>
      </c>
      <c r="U53" s="53" t="s">
        <v>143</v>
      </c>
      <c r="V53" s="53">
        <v>2</v>
      </c>
      <c r="W53" s="53">
        <v>2</v>
      </c>
      <c r="X53" s="53">
        <v>2</v>
      </c>
      <c r="Y53" s="53">
        <v>2</v>
      </c>
      <c r="Z53" s="53">
        <v>2</v>
      </c>
      <c r="AA53" s="53" t="s">
        <v>143</v>
      </c>
      <c r="AB53" s="53" t="s">
        <v>143</v>
      </c>
      <c r="AC53" s="53" t="s">
        <v>143</v>
      </c>
      <c r="AD53" s="53" t="s">
        <v>143</v>
      </c>
      <c r="AE53" s="53" t="s">
        <v>143</v>
      </c>
      <c r="AF53" s="53">
        <v>3</v>
      </c>
      <c r="AG53" s="53">
        <v>3</v>
      </c>
      <c r="AH53" s="53">
        <v>3</v>
      </c>
      <c r="AI53" s="53">
        <v>3</v>
      </c>
      <c r="AJ53" s="53">
        <v>3</v>
      </c>
      <c r="AK53" s="132">
        <f t="shared" si="7"/>
        <v>20</v>
      </c>
      <c r="AL53" s="131">
        <f t="shared" si="8"/>
        <v>11</v>
      </c>
      <c r="AM53" s="92">
        <f t="shared" si="9"/>
        <v>0</v>
      </c>
      <c r="AN53" s="77">
        <f t="shared" si="10"/>
        <v>0</v>
      </c>
      <c r="AO53" s="78">
        <f t="shared" si="11"/>
        <v>10</v>
      </c>
      <c r="AP53" s="79">
        <f t="shared" si="12"/>
        <v>4</v>
      </c>
      <c r="AQ53" s="80">
        <f t="shared" si="13"/>
        <v>8</v>
      </c>
    </row>
    <row r="54" spans="1:43" ht="15.75" hidden="1" x14ac:dyDescent="0.25">
      <c r="A54" s="52">
        <v>5</v>
      </c>
      <c r="B54" s="105" t="s">
        <v>61</v>
      </c>
      <c r="C54" s="39">
        <v>1814</v>
      </c>
      <c r="D54" s="44" t="s">
        <v>55</v>
      </c>
      <c r="E54" s="64">
        <v>2</v>
      </c>
      <c r="F54" s="53" t="s">
        <v>189</v>
      </c>
      <c r="G54" s="53" t="s">
        <v>189</v>
      </c>
      <c r="H54" s="53" t="s">
        <v>143</v>
      </c>
      <c r="I54" s="53" t="s">
        <v>143</v>
      </c>
      <c r="J54" s="53" t="s">
        <v>189</v>
      </c>
      <c r="K54" s="53" t="s">
        <v>189</v>
      </c>
      <c r="L54" s="53" t="s">
        <v>189</v>
      </c>
      <c r="M54" s="53" t="s">
        <v>189</v>
      </c>
      <c r="N54" s="53" t="s">
        <v>143</v>
      </c>
      <c r="O54" s="53" t="s">
        <v>143</v>
      </c>
      <c r="P54" s="53" t="s">
        <v>189</v>
      </c>
      <c r="Q54" s="53" t="s">
        <v>189</v>
      </c>
      <c r="R54" s="53" t="s">
        <v>189</v>
      </c>
      <c r="S54" s="53" t="s">
        <v>189</v>
      </c>
      <c r="T54" s="53" t="s">
        <v>143</v>
      </c>
      <c r="U54" s="53" t="s">
        <v>143</v>
      </c>
      <c r="V54" s="53" t="s">
        <v>189</v>
      </c>
      <c r="W54" s="53">
        <v>2</v>
      </c>
      <c r="X54" s="53">
        <v>2</v>
      </c>
      <c r="Y54" s="53">
        <v>2</v>
      </c>
      <c r="Z54" s="53">
        <v>2</v>
      </c>
      <c r="AA54" s="53" t="s">
        <v>143</v>
      </c>
      <c r="AB54" s="53" t="s">
        <v>143</v>
      </c>
      <c r="AC54" s="53" t="s">
        <v>143</v>
      </c>
      <c r="AD54" s="53" t="s">
        <v>143</v>
      </c>
      <c r="AE54" s="53" t="s">
        <v>143</v>
      </c>
      <c r="AF54" s="53">
        <v>3</v>
      </c>
      <c r="AG54" s="53">
        <v>3</v>
      </c>
      <c r="AH54" s="53">
        <v>3</v>
      </c>
      <c r="AI54" s="53">
        <v>3</v>
      </c>
      <c r="AJ54" s="53">
        <v>3</v>
      </c>
      <c r="AK54" s="132">
        <f t="shared" si="7"/>
        <v>9</v>
      </c>
      <c r="AL54" s="131">
        <f t="shared" si="8"/>
        <v>11</v>
      </c>
      <c r="AM54" s="92">
        <f t="shared" si="9"/>
        <v>0</v>
      </c>
      <c r="AN54" s="77">
        <f t="shared" si="10"/>
        <v>11</v>
      </c>
      <c r="AO54" s="78">
        <f t="shared" si="11"/>
        <v>0</v>
      </c>
      <c r="AP54" s="79">
        <f t="shared" si="12"/>
        <v>0</v>
      </c>
      <c r="AQ54" s="80">
        <f t="shared" si="13"/>
        <v>5</v>
      </c>
    </row>
    <row r="55" spans="1:43" ht="15.75" hidden="1" x14ac:dyDescent="0.25">
      <c r="A55" s="100">
        <v>5</v>
      </c>
      <c r="B55" s="106" t="s">
        <v>77</v>
      </c>
      <c r="C55" s="40">
        <v>2172</v>
      </c>
      <c r="D55" s="48" t="s">
        <v>55</v>
      </c>
      <c r="E55" s="65">
        <v>2</v>
      </c>
      <c r="F55" s="53" t="s">
        <v>144</v>
      </c>
      <c r="G55" s="53" t="s">
        <v>144</v>
      </c>
      <c r="H55" s="53" t="s">
        <v>144</v>
      </c>
      <c r="I55" s="53" t="s">
        <v>144</v>
      </c>
      <c r="J55" s="53" t="s">
        <v>144</v>
      </c>
      <c r="K55" s="53" t="s">
        <v>144</v>
      </c>
      <c r="L55" s="53" t="s">
        <v>144</v>
      </c>
      <c r="M55" s="53" t="s">
        <v>144</v>
      </c>
      <c r="N55" s="53" t="s">
        <v>144</v>
      </c>
      <c r="O55" s="53" t="s">
        <v>144</v>
      </c>
      <c r="P55" s="53">
        <v>2</v>
      </c>
      <c r="Q55" s="53">
        <v>2</v>
      </c>
      <c r="R55" s="53">
        <v>4</v>
      </c>
      <c r="S55" s="53">
        <v>4</v>
      </c>
      <c r="T55" s="53">
        <v>4</v>
      </c>
      <c r="U55" s="53">
        <v>4</v>
      </c>
      <c r="V55" s="53" t="s">
        <v>143</v>
      </c>
      <c r="W55" s="53">
        <v>3</v>
      </c>
      <c r="X55" s="53">
        <v>3</v>
      </c>
      <c r="Y55" s="53">
        <v>3</v>
      </c>
      <c r="Z55" s="53">
        <v>3</v>
      </c>
      <c r="AA55" s="53">
        <v>3</v>
      </c>
      <c r="AB55" s="53">
        <v>3</v>
      </c>
      <c r="AC55" s="53" t="s">
        <v>143</v>
      </c>
      <c r="AD55" s="53">
        <v>2</v>
      </c>
      <c r="AE55" s="53">
        <v>2</v>
      </c>
      <c r="AF55" s="53">
        <v>2</v>
      </c>
      <c r="AG55" s="53">
        <v>2</v>
      </c>
      <c r="AH55" s="53">
        <v>2</v>
      </c>
      <c r="AI55" s="53">
        <v>2</v>
      </c>
      <c r="AJ55" s="53" t="s">
        <v>143</v>
      </c>
      <c r="AK55" s="132">
        <f t="shared" si="7"/>
        <v>18</v>
      </c>
      <c r="AL55" s="131">
        <f t="shared" si="8"/>
        <v>3</v>
      </c>
      <c r="AM55" s="92">
        <f t="shared" si="9"/>
        <v>10</v>
      </c>
      <c r="AN55" s="77">
        <f t="shared" si="10"/>
        <v>0</v>
      </c>
      <c r="AO55" s="78">
        <f t="shared" si="11"/>
        <v>5</v>
      </c>
      <c r="AP55" s="79">
        <f t="shared" si="12"/>
        <v>4</v>
      </c>
      <c r="AQ55" s="80">
        <f t="shared" si="13"/>
        <v>6</v>
      </c>
    </row>
    <row r="56" spans="1:43" ht="15.75" hidden="1" x14ac:dyDescent="0.25">
      <c r="A56" s="52">
        <v>5</v>
      </c>
      <c r="B56" s="105" t="s">
        <v>9</v>
      </c>
      <c r="C56" s="39">
        <v>4265</v>
      </c>
      <c r="D56" s="44" t="s">
        <v>55</v>
      </c>
      <c r="E56" s="64">
        <v>2</v>
      </c>
      <c r="F56" s="53">
        <v>4</v>
      </c>
      <c r="G56" s="53">
        <v>4</v>
      </c>
      <c r="H56" s="53">
        <v>4</v>
      </c>
      <c r="I56" s="53">
        <v>4</v>
      </c>
      <c r="J56" s="53" t="s">
        <v>143</v>
      </c>
      <c r="K56" s="53">
        <v>3</v>
      </c>
      <c r="L56" s="53">
        <v>3</v>
      </c>
      <c r="M56" s="53">
        <v>3</v>
      </c>
      <c r="N56" s="53">
        <v>3</v>
      </c>
      <c r="O56" s="53">
        <v>3</v>
      </c>
      <c r="P56" s="53" t="s">
        <v>143</v>
      </c>
      <c r="Q56" s="53" t="s">
        <v>143</v>
      </c>
      <c r="R56" s="53">
        <v>2</v>
      </c>
      <c r="S56" s="53">
        <v>2</v>
      </c>
      <c r="T56" s="53">
        <v>2</v>
      </c>
      <c r="U56" s="53">
        <v>2</v>
      </c>
      <c r="V56" s="53" t="s">
        <v>143</v>
      </c>
      <c r="W56" s="53" t="s">
        <v>143</v>
      </c>
      <c r="X56" s="53" t="s">
        <v>143</v>
      </c>
      <c r="Y56" s="53">
        <v>4</v>
      </c>
      <c r="Z56" s="53">
        <v>4</v>
      </c>
      <c r="AA56" s="53">
        <v>4</v>
      </c>
      <c r="AB56" s="53">
        <v>4</v>
      </c>
      <c r="AC56" s="53">
        <v>4</v>
      </c>
      <c r="AD56" s="53">
        <v>4</v>
      </c>
      <c r="AE56" s="53" t="s">
        <v>143</v>
      </c>
      <c r="AF56" s="53" t="s">
        <v>143</v>
      </c>
      <c r="AG56" s="53" t="s">
        <v>143</v>
      </c>
      <c r="AH56" s="53" t="s">
        <v>143</v>
      </c>
      <c r="AI56" s="53" t="s">
        <v>143</v>
      </c>
      <c r="AJ56" s="53">
        <v>2</v>
      </c>
      <c r="AK56" s="132">
        <f t="shared" si="7"/>
        <v>20</v>
      </c>
      <c r="AL56" s="131">
        <f t="shared" si="8"/>
        <v>11</v>
      </c>
      <c r="AM56" s="92">
        <f t="shared" si="9"/>
        <v>0</v>
      </c>
      <c r="AN56" s="77">
        <f t="shared" si="10"/>
        <v>0</v>
      </c>
      <c r="AO56" s="78">
        <f t="shared" si="11"/>
        <v>12</v>
      </c>
      <c r="AP56" s="79">
        <f t="shared" si="12"/>
        <v>10</v>
      </c>
      <c r="AQ56" s="80">
        <f t="shared" si="13"/>
        <v>5</v>
      </c>
    </row>
    <row r="57" spans="1:43" ht="15.75" hidden="1" x14ac:dyDescent="0.25">
      <c r="A57" s="52">
        <v>6</v>
      </c>
      <c r="B57" s="105" t="s">
        <v>62</v>
      </c>
      <c r="C57" s="39">
        <v>4633</v>
      </c>
      <c r="D57" s="44" t="s">
        <v>55</v>
      </c>
      <c r="E57" s="64">
        <v>2</v>
      </c>
      <c r="F57" s="53">
        <v>3</v>
      </c>
      <c r="G57" s="53">
        <v>3</v>
      </c>
      <c r="H57" s="53">
        <v>3</v>
      </c>
      <c r="I57" s="53">
        <v>3</v>
      </c>
      <c r="J57" s="53" t="s">
        <v>143</v>
      </c>
      <c r="K57" s="53" t="s">
        <v>143</v>
      </c>
      <c r="L57" s="53" t="s">
        <v>143</v>
      </c>
      <c r="M57" s="53">
        <v>2</v>
      </c>
      <c r="N57" s="53">
        <v>2</v>
      </c>
      <c r="O57" s="53" t="s">
        <v>143</v>
      </c>
      <c r="P57" s="53" t="s">
        <v>143</v>
      </c>
      <c r="Q57" s="53" t="s">
        <v>143</v>
      </c>
      <c r="R57" s="53" t="s">
        <v>143</v>
      </c>
      <c r="S57" s="53">
        <v>2</v>
      </c>
      <c r="T57" s="53">
        <v>2</v>
      </c>
      <c r="U57" s="53">
        <v>2</v>
      </c>
      <c r="V57" s="53">
        <v>2</v>
      </c>
      <c r="W57" s="53" t="s">
        <v>143</v>
      </c>
      <c r="X57" s="53" t="s">
        <v>143</v>
      </c>
      <c r="Y57" s="53">
        <v>4</v>
      </c>
      <c r="Z57" s="53">
        <v>4</v>
      </c>
      <c r="AA57" s="53">
        <v>4</v>
      </c>
      <c r="AB57" s="53">
        <v>4</v>
      </c>
      <c r="AC57" s="53" t="s">
        <v>143</v>
      </c>
      <c r="AD57" s="53">
        <v>4</v>
      </c>
      <c r="AE57" s="53">
        <v>4</v>
      </c>
      <c r="AF57" s="53">
        <v>4</v>
      </c>
      <c r="AG57" s="53" t="s">
        <v>143</v>
      </c>
      <c r="AH57" s="53">
        <v>3</v>
      </c>
      <c r="AI57" s="53">
        <v>3</v>
      </c>
      <c r="AJ57" s="53">
        <v>3</v>
      </c>
      <c r="AK57" s="132">
        <f t="shared" si="7"/>
        <v>20</v>
      </c>
      <c r="AL57" s="131">
        <f t="shared" si="8"/>
        <v>11</v>
      </c>
      <c r="AM57" s="92">
        <f t="shared" si="9"/>
        <v>0</v>
      </c>
      <c r="AN57" s="77">
        <f t="shared" si="10"/>
        <v>0</v>
      </c>
      <c r="AO57" s="78">
        <f t="shared" si="11"/>
        <v>8</v>
      </c>
      <c r="AP57" s="79">
        <f t="shared" si="12"/>
        <v>7</v>
      </c>
      <c r="AQ57" s="80">
        <f t="shared" si="13"/>
        <v>7</v>
      </c>
    </row>
    <row r="58" spans="1:43" ht="15.75" hidden="1" x14ac:dyDescent="0.25">
      <c r="A58" s="52">
        <v>6</v>
      </c>
      <c r="B58" s="105" t="s">
        <v>67</v>
      </c>
      <c r="C58" s="39">
        <v>1217</v>
      </c>
      <c r="D58" s="44" t="s">
        <v>55</v>
      </c>
      <c r="E58" s="64">
        <v>2</v>
      </c>
      <c r="F58" s="53" t="s">
        <v>143</v>
      </c>
      <c r="G58" s="53">
        <v>2</v>
      </c>
      <c r="H58" s="53">
        <v>2</v>
      </c>
      <c r="I58" s="53">
        <v>2</v>
      </c>
      <c r="J58" s="53" t="s">
        <v>143</v>
      </c>
      <c r="K58" s="53" t="s">
        <v>143</v>
      </c>
      <c r="L58" s="53">
        <v>4</v>
      </c>
      <c r="M58" s="53">
        <v>4</v>
      </c>
      <c r="N58" s="53">
        <v>4</v>
      </c>
      <c r="O58" s="53">
        <v>4</v>
      </c>
      <c r="P58" s="53">
        <v>4</v>
      </c>
      <c r="Q58" s="53" t="s">
        <v>143</v>
      </c>
      <c r="R58" s="53">
        <v>3</v>
      </c>
      <c r="S58" s="53">
        <v>3</v>
      </c>
      <c r="T58" s="53">
        <v>3</v>
      </c>
      <c r="U58" s="53">
        <v>3</v>
      </c>
      <c r="V58" s="53">
        <v>3</v>
      </c>
      <c r="W58" s="53">
        <v>3</v>
      </c>
      <c r="X58" s="53" t="s">
        <v>143</v>
      </c>
      <c r="Y58" s="53">
        <v>2</v>
      </c>
      <c r="Z58" s="53">
        <v>2</v>
      </c>
      <c r="AA58" s="53">
        <v>2</v>
      </c>
      <c r="AB58" s="53">
        <v>2</v>
      </c>
      <c r="AC58" s="53">
        <v>2</v>
      </c>
      <c r="AD58" s="53">
        <v>2</v>
      </c>
      <c r="AE58" s="53" t="s">
        <v>144</v>
      </c>
      <c r="AF58" s="53" t="s">
        <v>144</v>
      </c>
      <c r="AG58" s="53" t="s">
        <v>144</v>
      </c>
      <c r="AH58" s="53" t="s">
        <v>144</v>
      </c>
      <c r="AI58" s="53" t="s">
        <v>144</v>
      </c>
      <c r="AJ58" s="53" t="s">
        <v>144</v>
      </c>
      <c r="AK58" s="132">
        <f t="shared" si="7"/>
        <v>20</v>
      </c>
      <c r="AL58" s="131">
        <f t="shared" si="8"/>
        <v>5</v>
      </c>
      <c r="AM58" s="92">
        <f t="shared" si="9"/>
        <v>6</v>
      </c>
      <c r="AN58" s="77">
        <f t="shared" si="10"/>
        <v>0</v>
      </c>
      <c r="AO58" s="78">
        <f t="shared" si="11"/>
        <v>11</v>
      </c>
      <c r="AP58" s="79">
        <f t="shared" si="12"/>
        <v>5</v>
      </c>
      <c r="AQ58" s="80">
        <f t="shared" si="13"/>
        <v>6</v>
      </c>
    </row>
    <row r="59" spans="1:43" ht="15.75" hidden="1" x14ac:dyDescent="0.25">
      <c r="A59" s="52">
        <v>6</v>
      </c>
      <c r="B59" s="105" t="s">
        <v>73</v>
      </c>
      <c r="C59" s="39">
        <v>1228</v>
      </c>
      <c r="D59" s="44" t="s">
        <v>55</v>
      </c>
      <c r="E59" s="64">
        <v>2</v>
      </c>
      <c r="F59" s="53">
        <v>4</v>
      </c>
      <c r="G59" s="53" t="s">
        <v>143</v>
      </c>
      <c r="H59" s="53" t="s">
        <v>143</v>
      </c>
      <c r="I59" s="53" t="s">
        <v>143</v>
      </c>
      <c r="J59" s="53">
        <v>3</v>
      </c>
      <c r="K59" s="53">
        <v>3</v>
      </c>
      <c r="L59" s="53">
        <v>3</v>
      </c>
      <c r="M59" s="53">
        <v>3</v>
      </c>
      <c r="N59" s="53">
        <v>3</v>
      </c>
      <c r="O59" s="53">
        <v>3</v>
      </c>
      <c r="P59" s="53" t="s">
        <v>143</v>
      </c>
      <c r="Q59" s="53" t="s">
        <v>189</v>
      </c>
      <c r="R59" s="53" t="s">
        <v>189</v>
      </c>
      <c r="S59" s="53" t="s">
        <v>143</v>
      </c>
      <c r="T59" s="53">
        <v>4</v>
      </c>
      <c r="U59" s="53">
        <v>4</v>
      </c>
      <c r="V59" s="53">
        <v>4</v>
      </c>
      <c r="W59" s="53">
        <v>4</v>
      </c>
      <c r="X59" s="53">
        <v>4</v>
      </c>
      <c r="Y59" s="53" t="s">
        <v>143</v>
      </c>
      <c r="Z59" s="53" t="s">
        <v>143</v>
      </c>
      <c r="AA59" s="53" t="s">
        <v>143</v>
      </c>
      <c r="AB59" s="53">
        <v>1</v>
      </c>
      <c r="AC59" s="53">
        <v>3</v>
      </c>
      <c r="AD59" s="53">
        <v>3</v>
      </c>
      <c r="AE59" s="53">
        <v>3</v>
      </c>
      <c r="AF59" s="53">
        <v>3</v>
      </c>
      <c r="AG59" s="53">
        <v>3</v>
      </c>
      <c r="AH59" s="53" t="s">
        <v>143</v>
      </c>
      <c r="AI59" s="53" t="s">
        <v>143</v>
      </c>
      <c r="AJ59" s="53" t="s">
        <v>143</v>
      </c>
      <c r="AK59" s="132">
        <f t="shared" si="7"/>
        <v>18</v>
      </c>
      <c r="AL59" s="131">
        <f t="shared" si="8"/>
        <v>11</v>
      </c>
      <c r="AM59" s="92">
        <f t="shared" si="9"/>
        <v>0</v>
      </c>
      <c r="AN59" s="77">
        <f t="shared" si="10"/>
        <v>2</v>
      </c>
      <c r="AO59" s="78">
        <f t="shared" si="11"/>
        <v>8</v>
      </c>
      <c r="AP59" s="79">
        <f t="shared" si="12"/>
        <v>6</v>
      </c>
      <c r="AQ59" s="80">
        <f t="shared" si="13"/>
        <v>11</v>
      </c>
    </row>
    <row r="60" spans="1:43" ht="15.75" hidden="1" x14ac:dyDescent="0.25">
      <c r="A60" s="52">
        <v>6</v>
      </c>
      <c r="B60" s="105" t="s">
        <v>68</v>
      </c>
      <c r="C60" s="39">
        <v>1513</v>
      </c>
      <c r="D60" s="44" t="s">
        <v>55</v>
      </c>
      <c r="E60" s="64">
        <v>2</v>
      </c>
      <c r="F60" s="53">
        <v>2</v>
      </c>
      <c r="G60" s="53">
        <v>2</v>
      </c>
      <c r="H60" s="53">
        <v>3</v>
      </c>
      <c r="I60" s="53">
        <v>3</v>
      </c>
      <c r="J60" s="53" t="s">
        <v>143</v>
      </c>
      <c r="K60" s="53" t="s">
        <v>143</v>
      </c>
      <c r="L60" s="53">
        <v>2</v>
      </c>
      <c r="M60" s="53">
        <v>2</v>
      </c>
      <c r="N60" s="53">
        <v>2</v>
      </c>
      <c r="O60" s="53">
        <v>2</v>
      </c>
      <c r="P60" s="53">
        <v>2</v>
      </c>
      <c r="Q60" s="53" t="s">
        <v>143</v>
      </c>
      <c r="R60" s="53">
        <v>4</v>
      </c>
      <c r="S60" s="53">
        <v>4</v>
      </c>
      <c r="T60" s="53">
        <v>4</v>
      </c>
      <c r="U60" s="53">
        <v>4</v>
      </c>
      <c r="V60" s="53">
        <v>4</v>
      </c>
      <c r="W60" s="53" t="s">
        <v>143</v>
      </c>
      <c r="X60" s="53">
        <v>3</v>
      </c>
      <c r="Y60" s="53">
        <v>3</v>
      </c>
      <c r="Z60" s="53">
        <v>3</v>
      </c>
      <c r="AA60" s="53">
        <v>3</v>
      </c>
      <c r="AB60" s="53">
        <v>3</v>
      </c>
      <c r="AC60" s="53">
        <v>4</v>
      </c>
      <c r="AD60" s="53" t="s">
        <v>143</v>
      </c>
      <c r="AE60" s="53" t="s">
        <v>144</v>
      </c>
      <c r="AF60" s="53" t="s">
        <v>144</v>
      </c>
      <c r="AG60" s="53" t="s">
        <v>144</v>
      </c>
      <c r="AH60" s="53" t="s">
        <v>144</v>
      </c>
      <c r="AI60" s="53" t="s">
        <v>144</v>
      </c>
      <c r="AJ60" s="53" t="s">
        <v>144</v>
      </c>
      <c r="AK60" s="132">
        <f t="shared" si="7"/>
        <v>20</v>
      </c>
      <c r="AL60" s="131">
        <f t="shared" si="8"/>
        <v>5</v>
      </c>
      <c r="AM60" s="92">
        <f t="shared" si="9"/>
        <v>6</v>
      </c>
      <c r="AN60" s="77">
        <f t="shared" si="10"/>
        <v>0</v>
      </c>
      <c r="AO60" s="78">
        <f t="shared" si="11"/>
        <v>12</v>
      </c>
      <c r="AP60" s="79">
        <f t="shared" si="12"/>
        <v>6</v>
      </c>
      <c r="AQ60" s="80">
        <f t="shared" si="13"/>
        <v>7</v>
      </c>
    </row>
    <row r="61" spans="1:43" ht="15.75" hidden="1" x14ac:dyDescent="0.25">
      <c r="A61" s="52">
        <v>6</v>
      </c>
      <c r="B61" s="105" t="s">
        <v>65</v>
      </c>
      <c r="C61" s="39">
        <v>3669</v>
      </c>
      <c r="D61" s="44" t="s">
        <v>55</v>
      </c>
      <c r="E61" s="64">
        <v>2</v>
      </c>
      <c r="F61" s="53" t="s">
        <v>144</v>
      </c>
      <c r="G61" s="53" t="s">
        <v>144</v>
      </c>
      <c r="H61" s="53" t="s">
        <v>144</v>
      </c>
      <c r="I61" s="53" t="s">
        <v>144</v>
      </c>
      <c r="J61" s="53" t="s">
        <v>144</v>
      </c>
      <c r="K61" s="53" t="s">
        <v>144</v>
      </c>
      <c r="L61" s="53" t="s">
        <v>144</v>
      </c>
      <c r="M61" s="53" t="s">
        <v>144</v>
      </c>
      <c r="N61" s="53" t="s">
        <v>144</v>
      </c>
      <c r="O61" s="53" t="s">
        <v>144</v>
      </c>
      <c r="P61" s="53" t="s">
        <v>144</v>
      </c>
      <c r="Q61" s="53" t="s">
        <v>144</v>
      </c>
      <c r="R61" s="53" t="s">
        <v>144</v>
      </c>
      <c r="S61" s="53" t="s">
        <v>144</v>
      </c>
      <c r="T61" s="53" t="s">
        <v>144</v>
      </c>
      <c r="U61" s="53" t="s">
        <v>144</v>
      </c>
      <c r="V61" s="53" t="s">
        <v>144</v>
      </c>
      <c r="W61" s="53" t="s">
        <v>144</v>
      </c>
      <c r="X61" s="53" t="s">
        <v>144</v>
      </c>
      <c r="Y61" s="53" t="s">
        <v>144</v>
      </c>
      <c r="Z61" s="53" t="s">
        <v>144</v>
      </c>
      <c r="AA61" s="53" t="s">
        <v>144</v>
      </c>
      <c r="AB61" s="53" t="s">
        <v>144</v>
      </c>
      <c r="AC61" s="53" t="s">
        <v>144</v>
      </c>
      <c r="AD61" s="53" t="s">
        <v>144</v>
      </c>
      <c r="AE61" s="53" t="s">
        <v>144</v>
      </c>
      <c r="AF61" s="53">
        <v>2</v>
      </c>
      <c r="AG61" s="53">
        <v>2</v>
      </c>
      <c r="AH61" s="53">
        <v>4</v>
      </c>
      <c r="AI61" s="53">
        <v>4</v>
      </c>
      <c r="AJ61" s="53">
        <v>4</v>
      </c>
      <c r="AK61" s="132">
        <f t="shared" si="7"/>
        <v>5</v>
      </c>
      <c r="AL61" s="131">
        <f t="shared" si="8"/>
        <v>0</v>
      </c>
      <c r="AM61" s="92">
        <f t="shared" si="9"/>
        <v>26</v>
      </c>
      <c r="AN61" s="77">
        <f t="shared" si="10"/>
        <v>0</v>
      </c>
      <c r="AO61" s="78">
        <f t="shared" si="11"/>
        <v>0</v>
      </c>
      <c r="AP61" s="79">
        <f t="shared" si="12"/>
        <v>3</v>
      </c>
      <c r="AQ61" s="80">
        <f t="shared" si="13"/>
        <v>0</v>
      </c>
    </row>
    <row r="62" spans="1:43" ht="15.75" hidden="1" x14ac:dyDescent="0.25">
      <c r="A62" s="52">
        <v>6</v>
      </c>
      <c r="B62" s="105" t="s">
        <v>66</v>
      </c>
      <c r="C62" s="39">
        <v>4413</v>
      </c>
      <c r="D62" s="44" t="s">
        <v>55</v>
      </c>
      <c r="E62" s="64">
        <v>2</v>
      </c>
      <c r="F62" s="53" t="s">
        <v>143</v>
      </c>
      <c r="G62" s="53">
        <v>4</v>
      </c>
      <c r="H62" s="53">
        <v>4</v>
      </c>
      <c r="I62" s="53">
        <v>4</v>
      </c>
      <c r="J62" s="53">
        <v>4</v>
      </c>
      <c r="K62" s="53">
        <v>4</v>
      </c>
      <c r="L62" s="53" t="s">
        <v>143</v>
      </c>
      <c r="M62" s="53">
        <v>1</v>
      </c>
      <c r="N62" s="53">
        <v>1</v>
      </c>
      <c r="O62" s="53" t="s">
        <v>144</v>
      </c>
      <c r="P62" s="53" t="s">
        <v>144</v>
      </c>
      <c r="Q62" s="53" t="s">
        <v>144</v>
      </c>
      <c r="R62" s="53" t="s">
        <v>144</v>
      </c>
      <c r="S62" s="53" t="s">
        <v>144</v>
      </c>
      <c r="T62" s="53" t="s">
        <v>144</v>
      </c>
      <c r="U62" s="53" t="s">
        <v>144</v>
      </c>
      <c r="V62" s="53" t="s">
        <v>144</v>
      </c>
      <c r="W62" s="53" t="s">
        <v>144</v>
      </c>
      <c r="X62" s="53" t="s">
        <v>144</v>
      </c>
      <c r="Y62" s="53" t="s">
        <v>144</v>
      </c>
      <c r="Z62" s="53" t="s">
        <v>144</v>
      </c>
      <c r="AA62" s="53" t="s">
        <v>144</v>
      </c>
      <c r="AB62" s="53" t="s">
        <v>144</v>
      </c>
      <c r="AC62" s="53" t="s">
        <v>144</v>
      </c>
      <c r="AD62" s="53" t="s">
        <v>144</v>
      </c>
      <c r="AE62" s="53" t="s">
        <v>144</v>
      </c>
      <c r="AF62" s="53" t="s">
        <v>144</v>
      </c>
      <c r="AG62" s="53" t="s">
        <v>144</v>
      </c>
      <c r="AH62" s="53" t="s">
        <v>144</v>
      </c>
      <c r="AI62" s="53" t="s">
        <v>144</v>
      </c>
      <c r="AJ62" s="53" t="s">
        <v>144</v>
      </c>
      <c r="AK62" s="132">
        <f t="shared" si="7"/>
        <v>7</v>
      </c>
      <c r="AL62" s="131">
        <f t="shared" si="8"/>
        <v>2</v>
      </c>
      <c r="AM62" s="92">
        <f t="shared" si="9"/>
        <v>22</v>
      </c>
      <c r="AN62" s="77">
        <f t="shared" si="10"/>
        <v>0</v>
      </c>
      <c r="AO62" s="78">
        <f t="shared" si="11"/>
        <v>7</v>
      </c>
      <c r="AP62" s="79">
        <f t="shared" si="12"/>
        <v>5</v>
      </c>
      <c r="AQ62" s="80">
        <f t="shared" si="13"/>
        <v>0</v>
      </c>
    </row>
    <row r="63" spans="1:43" ht="15.75" hidden="1" x14ac:dyDescent="0.25">
      <c r="A63" s="52">
        <v>7</v>
      </c>
      <c r="B63" s="105" t="s">
        <v>71</v>
      </c>
      <c r="C63" s="39">
        <v>2196</v>
      </c>
      <c r="D63" s="44" t="s">
        <v>55</v>
      </c>
      <c r="E63" s="64">
        <v>2</v>
      </c>
      <c r="F63" s="53">
        <v>2</v>
      </c>
      <c r="G63" s="53">
        <v>4</v>
      </c>
      <c r="H63" s="53" t="s">
        <v>143</v>
      </c>
      <c r="I63" s="53" t="s">
        <v>143</v>
      </c>
      <c r="J63" s="53">
        <v>4</v>
      </c>
      <c r="K63" s="53">
        <v>4</v>
      </c>
      <c r="L63" s="53">
        <v>4</v>
      </c>
      <c r="M63" s="53">
        <v>4</v>
      </c>
      <c r="N63" s="53" t="s">
        <v>143</v>
      </c>
      <c r="O63" s="53" t="s">
        <v>143</v>
      </c>
      <c r="P63" s="53">
        <v>2</v>
      </c>
      <c r="Q63" s="53">
        <v>2</v>
      </c>
      <c r="R63" s="53">
        <v>2</v>
      </c>
      <c r="S63" s="53" t="s">
        <v>143</v>
      </c>
      <c r="T63" s="53" t="s">
        <v>143</v>
      </c>
      <c r="U63" s="53" t="s">
        <v>143</v>
      </c>
      <c r="V63" s="53">
        <v>2</v>
      </c>
      <c r="W63" s="53">
        <v>2</v>
      </c>
      <c r="X63" s="53">
        <v>2</v>
      </c>
      <c r="Y63" s="53" t="s">
        <v>143</v>
      </c>
      <c r="Z63" s="53" t="s">
        <v>143</v>
      </c>
      <c r="AA63" s="53">
        <v>4</v>
      </c>
      <c r="AB63" s="53">
        <v>4</v>
      </c>
      <c r="AC63" s="53">
        <v>4</v>
      </c>
      <c r="AD63" s="53">
        <v>4</v>
      </c>
      <c r="AE63" s="53">
        <v>4</v>
      </c>
      <c r="AF63" s="53" t="s">
        <v>143</v>
      </c>
      <c r="AG63" s="53" t="s">
        <v>143</v>
      </c>
      <c r="AH63" s="53">
        <v>3</v>
      </c>
      <c r="AI63" s="53">
        <v>3</v>
      </c>
      <c r="AJ63" s="53">
        <v>3</v>
      </c>
      <c r="AK63" s="132">
        <f t="shared" si="7"/>
        <v>20</v>
      </c>
      <c r="AL63" s="131">
        <f t="shared" si="8"/>
        <v>11</v>
      </c>
      <c r="AM63" s="92">
        <f t="shared" si="9"/>
        <v>0</v>
      </c>
      <c r="AN63" s="77">
        <f t="shared" si="10"/>
        <v>0</v>
      </c>
      <c r="AO63" s="78">
        <f t="shared" si="11"/>
        <v>9</v>
      </c>
      <c r="AP63" s="79">
        <f t="shared" si="12"/>
        <v>10</v>
      </c>
      <c r="AQ63" s="80">
        <f t="shared" si="13"/>
        <v>3</v>
      </c>
    </row>
    <row r="64" spans="1:43" ht="15.75" hidden="1" x14ac:dyDescent="0.25">
      <c r="A64" s="52">
        <v>7</v>
      </c>
      <c r="B64" s="105" t="s">
        <v>93</v>
      </c>
      <c r="C64" s="39">
        <v>2280</v>
      </c>
      <c r="D64" s="44" t="s">
        <v>55</v>
      </c>
      <c r="E64" s="64">
        <v>2</v>
      </c>
      <c r="F64" s="53" t="s">
        <v>143</v>
      </c>
      <c r="G64" s="53" t="s">
        <v>143</v>
      </c>
      <c r="H64" s="53">
        <v>2</v>
      </c>
      <c r="I64" s="53">
        <v>2</v>
      </c>
      <c r="J64" s="53">
        <v>2</v>
      </c>
      <c r="K64" s="53">
        <v>2</v>
      </c>
      <c r="L64" s="53" t="s">
        <v>143</v>
      </c>
      <c r="M64" s="53">
        <v>1</v>
      </c>
      <c r="N64" s="53">
        <v>4</v>
      </c>
      <c r="O64" s="53">
        <v>4</v>
      </c>
      <c r="P64" s="53">
        <v>4</v>
      </c>
      <c r="Q64" s="53">
        <v>4</v>
      </c>
      <c r="R64" s="53" t="s">
        <v>143</v>
      </c>
      <c r="S64" s="53" t="s">
        <v>143</v>
      </c>
      <c r="T64" s="53" t="s">
        <v>143</v>
      </c>
      <c r="U64" s="53">
        <v>3</v>
      </c>
      <c r="V64" s="53">
        <v>3</v>
      </c>
      <c r="W64" s="53">
        <v>3</v>
      </c>
      <c r="X64" s="53">
        <v>3</v>
      </c>
      <c r="Y64" s="53" t="s">
        <v>143</v>
      </c>
      <c r="Z64" s="53" t="s">
        <v>143</v>
      </c>
      <c r="AA64" s="53">
        <v>2</v>
      </c>
      <c r="AB64" s="53">
        <v>2</v>
      </c>
      <c r="AC64" s="53" t="s">
        <v>143</v>
      </c>
      <c r="AD64" s="53">
        <v>3</v>
      </c>
      <c r="AE64" s="53">
        <v>3</v>
      </c>
      <c r="AF64" s="53">
        <v>3</v>
      </c>
      <c r="AG64" s="53">
        <v>3</v>
      </c>
      <c r="AH64" s="53" t="s">
        <v>143</v>
      </c>
      <c r="AI64" s="53" t="s">
        <v>143</v>
      </c>
      <c r="AJ64" s="53">
        <v>2</v>
      </c>
      <c r="AK64" s="132">
        <f t="shared" si="7"/>
        <v>20</v>
      </c>
      <c r="AL64" s="131">
        <f t="shared" si="8"/>
        <v>11</v>
      </c>
      <c r="AM64" s="92">
        <f t="shared" si="9"/>
        <v>0</v>
      </c>
      <c r="AN64" s="77">
        <f t="shared" si="10"/>
        <v>0</v>
      </c>
      <c r="AO64" s="78">
        <f t="shared" si="11"/>
        <v>9</v>
      </c>
      <c r="AP64" s="79">
        <f t="shared" si="12"/>
        <v>4</v>
      </c>
      <c r="AQ64" s="80">
        <f t="shared" si="13"/>
        <v>8</v>
      </c>
    </row>
    <row r="65" spans="1:43" ht="15.75" hidden="1" x14ac:dyDescent="0.25">
      <c r="A65" s="52">
        <v>7</v>
      </c>
      <c r="B65" s="105" t="s">
        <v>31</v>
      </c>
      <c r="C65" s="39">
        <v>1466</v>
      </c>
      <c r="D65" s="44" t="s">
        <v>23</v>
      </c>
      <c r="E65" s="64">
        <v>2</v>
      </c>
      <c r="F65" s="53">
        <v>3</v>
      </c>
      <c r="G65" s="53" t="s">
        <v>143</v>
      </c>
      <c r="H65" s="53" t="s">
        <v>143</v>
      </c>
      <c r="I65" s="53" t="s">
        <v>143</v>
      </c>
      <c r="J65" s="53">
        <v>2</v>
      </c>
      <c r="K65" s="53">
        <v>2</v>
      </c>
      <c r="L65" s="53">
        <v>2</v>
      </c>
      <c r="M65" s="53">
        <v>2</v>
      </c>
      <c r="N65" s="53">
        <v>2</v>
      </c>
      <c r="O65" s="53" t="s">
        <v>143</v>
      </c>
      <c r="P65" s="53" t="s">
        <v>143</v>
      </c>
      <c r="Q65" s="53">
        <v>3</v>
      </c>
      <c r="R65" s="53">
        <v>3</v>
      </c>
      <c r="S65" s="53">
        <v>3</v>
      </c>
      <c r="T65" s="53">
        <v>3</v>
      </c>
      <c r="U65" s="53" t="s">
        <v>143</v>
      </c>
      <c r="V65" s="53" t="s">
        <v>143</v>
      </c>
      <c r="W65" s="53">
        <v>2</v>
      </c>
      <c r="X65" s="53">
        <v>2</v>
      </c>
      <c r="Y65" s="53">
        <v>3</v>
      </c>
      <c r="Z65" s="53">
        <v>3</v>
      </c>
      <c r="AA65" s="53" t="s">
        <v>143</v>
      </c>
      <c r="AB65" s="53" t="s">
        <v>143</v>
      </c>
      <c r="AC65" s="53">
        <v>1</v>
      </c>
      <c r="AD65" s="53">
        <v>1</v>
      </c>
      <c r="AE65" s="53" t="s">
        <v>143</v>
      </c>
      <c r="AF65" s="53">
        <v>4</v>
      </c>
      <c r="AG65" s="53">
        <v>4</v>
      </c>
      <c r="AH65" s="53" t="s">
        <v>143</v>
      </c>
      <c r="AI65" s="53">
        <v>2</v>
      </c>
      <c r="AJ65" s="53">
        <v>2</v>
      </c>
      <c r="AK65" s="132">
        <f t="shared" si="7"/>
        <v>20</v>
      </c>
      <c r="AL65" s="131">
        <f t="shared" si="8"/>
        <v>11</v>
      </c>
      <c r="AM65" s="92">
        <f t="shared" si="9"/>
        <v>0</v>
      </c>
      <c r="AN65" s="77">
        <f t="shared" si="10"/>
        <v>0</v>
      </c>
      <c r="AO65" s="78">
        <f t="shared" si="11"/>
        <v>10</v>
      </c>
      <c r="AP65" s="79">
        <f t="shared" si="12"/>
        <v>2</v>
      </c>
      <c r="AQ65" s="80">
        <f t="shared" si="13"/>
        <v>7</v>
      </c>
    </row>
    <row r="66" spans="1:43" ht="15.75" hidden="1" x14ac:dyDescent="0.25">
      <c r="A66" s="102">
        <v>7</v>
      </c>
      <c r="B66" s="107" t="s">
        <v>78</v>
      </c>
      <c r="C66" s="41">
        <v>2984</v>
      </c>
      <c r="D66" s="50" t="s">
        <v>55</v>
      </c>
      <c r="E66" s="66">
        <v>2</v>
      </c>
      <c r="F66" s="53">
        <v>3</v>
      </c>
      <c r="G66" s="53">
        <v>3</v>
      </c>
      <c r="H66" s="53" t="s">
        <v>143</v>
      </c>
      <c r="I66" s="53" t="s">
        <v>143</v>
      </c>
      <c r="J66" s="53">
        <v>3</v>
      </c>
      <c r="K66" s="53">
        <v>3</v>
      </c>
      <c r="L66" s="53" t="s">
        <v>143</v>
      </c>
      <c r="M66" s="53">
        <v>1</v>
      </c>
      <c r="N66" s="53" t="s">
        <v>143</v>
      </c>
      <c r="O66" s="53" t="s">
        <v>143</v>
      </c>
      <c r="P66" s="53">
        <v>3</v>
      </c>
      <c r="Q66" s="53">
        <v>4</v>
      </c>
      <c r="R66" s="53">
        <v>4</v>
      </c>
      <c r="S66" s="53">
        <v>4</v>
      </c>
      <c r="T66" s="53" t="s">
        <v>143</v>
      </c>
      <c r="U66" s="53" t="s">
        <v>143</v>
      </c>
      <c r="V66" s="53" t="s">
        <v>143</v>
      </c>
      <c r="W66" s="53">
        <v>4</v>
      </c>
      <c r="X66" s="53" t="s">
        <v>143</v>
      </c>
      <c r="Y66" s="53">
        <v>2</v>
      </c>
      <c r="Z66" s="53">
        <v>2</v>
      </c>
      <c r="AA66" s="53">
        <v>3</v>
      </c>
      <c r="AB66" s="53">
        <v>3</v>
      </c>
      <c r="AC66" s="53">
        <v>3</v>
      </c>
      <c r="AD66" s="53" t="s">
        <v>143</v>
      </c>
      <c r="AE66" s="53">
        <v>2</v>
      </c>
      <c r="AF66" s="53">
        <v>2</v>
      </c>
      <c r="AG66" s="53">
        <v>2</v>
      </c>
      <c r="AH66" s="53">
        <v>2</v>
      </c>
      <c r="AI66" s="53">
        <v>2</v>
      </c>
      <c r="AJ66" s="53" t="s">
        <v>143</v>
      </c>
      <c r="AK66" s="132">
        <f t="shared" si="7"/>
        <v>20</v>
      </c>
      <c r="AL66" s="131">
        <f t="shared" si="8"/>
        <v>11</v>
      </c>
      <c r="AM66" s="92">
        <f t="shared" si="9"/>
        <v>0</v>
      </c>
      <c r="AN66" s="77">
        <f t="shared" si="10"/>
        <v>0</v>
      </c>
      <c r="AO66" s="78">
        <f t="shared" si="11"/>
        <v>9</v>
      </c>
      <c r="AP66" s="79">
        <f t="shared" si="12"/>
        <v>4</v>
      </c>
      <c r="AQ66" s="80">
        <f t="shared" si="13"/>
        <v>8</v>
      </c>
    </row>
    <row r="67" spans="1:43" ht="15.75" hidden="1" x14ac:dyDescent="0.25">
      <c r="A67" s="52">
        <v>7</v>
      </c>
      <c r="B67" s="105" t="s">
        <v>70</v>
      </c>
      <c r="C67" s="39">
        <v>4277</v>
      </c>
      <c r="D67" s="44" t="s">
        <v>55</v>
      </c>
      <c r="E67" s="64">
        <v>2</v>
      </c>
      <c r="F67" s="53">
        <v>4</v>
      </c>
      <c r="G67" s="53">
        <v>4</v>
      </c>
      <c r="H67" s="53">
        <v>4</v>
      </c>
      <c r="I67" s="53">
        <v>4</v>
      </c>
      <c r="J67" s="53" t="s">
        <v>143</v>
      </c>
      <c r="K67" s="53" t="s">
        <v>143</v>
      </c>
      <c r="L67" s="53">
        <v>3</v>
      </c>
      <c r="M67" s="53" t="s">
        <v>189</v>
      </c>
      <c r="N67" s="53" t="s">
        <v>189</v>
      </c>
      <c r="O67" s="53">
        <v>3</v>
      </c>
      <c r="P67" s="53">
        <v>3</v>
      </c>
      <c r="Q67" s="53">
        <v>3</v>
      </c>
      <c r="R67" s="53" t="s">
        <v>143</v>
      </c>
      <c r="S67" s="53">
        <v>2</v>
      </c>
      <c r="T67" s="53">
        <v>2</v>
      </c>
      <c r="U67" s="53">
        <v>2</v>
      </c>
      <c r="V67" s="53" t="s">
        <v>143</v>
      </c>
      <c r="W67" s="53" t="s">
        <v>143</v>
      </c>
      <c r="X67" s="53">
        <v>4</v>
      </c>
      <c r="Y67" s="53">
        <v>4</v>
      </c>
      <c r="Z67" s="53">
        <v>4</v>
      </c>
      <c r="AA67" s="53" t="s">
        <v>143</v>
      </c>
      <c r="AB67" s="53" t="s">
        <v>143</v>
      </c>
      <c r="AC67" s="53">
        <v>2</v>
      </c>
      <c r="AD67" s="53">
        <v>2</v>
      </c>
      <c r="AE67" s="53">
        <v>2</v>
      </c>
      <c r="AF67" s="53" t="s">
        <v>143</v>
      </c>
      <c r="AG67" s="53" t="s">
        <v>143</v>
      </c>
      <c r="AH67" s="53">
        <v>2</v>
      </c>
      <c r="AI67" s="53" t="s">
        <v>143</v>
      </c>
      <c r="AJ67" s="53" t="s">
        <v>143</v>
      </c>
      <c r="AK67" s="132">
        <f t="shared" ref="AK67:AK98" si="14">COUNT(F67:AJ67)</f>
        <v>18</v>
      </c>
      <c r="AL67" s="131">
        <f t="shared" ref="AL67:AL103" si="15">COUNTIFS(F67:AJ67,"в")</f>
        <v>11</v>
      </c>
      <c r="AM67" s="92">
        <f t="shared" ref="AM67:AM103" si="16">COUNTIFS(F67:AJ67,"о")</f>
        <v>0</v>
      </c>
      <c r="AN67" s="77">
        <f t="shared" ref="AN67:AN103" si="17">COUNTIFS(F67:AJ67,"б")</f>
        <v>2</v>
      </c>
      <c r="AO67" s="78">
        <f t="shared" ref="AO67:AO103" si="18">COUNT(F67:T67)</f>
        <v>10</v>
      </c>
      <c r="AP67" s="79">
        <f t="shared" ref="AP67:AP103" si="19">COUNTIFS(F67:AJ67,"4")</f>
        <v>7</v>
      </c>
      <c r="AQ67" s="80">
        <f t="shared" ref="AQ67:AQ103" si="20">COUNTIFS(F67:AJ67,"3")</f>
        <v>4</v>
      </c>
    </row>
    <row r="68" spans="1:43" ht="15.75" hidden="1" x14ac:dyDescent="0.25">
      <c r="A68" s="102">
        <v>8</v>
      </c>
      <c r="B68" s="107" t="s">
        <v>76</v>
      </c>
      <c r="C68" s="41">
        <v>1601</v>
      </c>
      <c r="D68" s="50" t="s">
        <v>55</v>
      </c>
      <c r="E68" s="66">
        <v>2</v>
      </c>
      <c r="F68" s="53" t="s">
        <v>143</v>
      </c>
      <c r="G68" s="53">
        <v>4</v>
      </c>
      <c r="H68" s="53">
        <v>4</v>
      </c>
      <c r="I68" s="53">
        <v>4</v>
      </c>
      <c r="J68" s="53" t="s">
        <v>143</v>
      </c>
      <c r="K68" s="53" t="s">
        <v>143</v>
      </c>
      <c r="L68" s="53">
        <v>3</v>
      </c>
      <c r="M68" s="53">
        <v>3</v>
      </c>
      <c r="N68" s="53">
        <v>3</v>
      </c>
      <c r="O68" s="53">
        <v>3</v>
      </c>
      <c r="P68" s="53">
        <v>3</v>
      </c>
      <c r="Q68" s="53" t="s">
        <v>143</v>
      </c>
      <c r="R68" s="53" t="s">
        <v>143</v>
      </c>
      <c r="S68" s="53" t="s">
        <v>143</v>
      </c>
      <c r="T68" s="53">
        <v>2</v>
      </c>
      <c r="U68" s="53">
        <v>2</v>
      </c>
      <c r="V68" s="53">
        <v>2</v>
      </c>
      <c r="W68" s="53" t="s">
        <v>143</v>
      </c>
      <c r="X68" s="53" t="s">
        <v>143</v>
      </c>
      <c r="Y68" s="53" t="s">
        <v>143</v>
      </c>
      <c r="Z68" s="53">
        <v>4</v>
      </c>
      <c r="AA68" s="53">
        <v>4</v>
      </c>
      <c r="AB68" s="53">
        <v>4</v>
      </c>
      <c r="AC68" s="53" t="s">
        <v>143</v>
      </c>
      <c r="AD68" s="53">
        <v>3</v>
      </c>
      <c r="AE68" s="53">
        <v>3</v>
      </c>
      <c r="AF68" s="53">
        <v>3</v>
      </c>
      <c r="AG68" s="53">
        <v>3</v>
      </c>
      <c r="AH68" s="53">
        <v>3</v>
      </c>
      <c r="AI68" s="53" t="s">
        <v>143</v>
      </c>
      <c r="AJ68" s="53">
        <v>2</v>
      </c>
      <c r="AK68" s="132">
        <f t="shared" si="14"/>
        <v>20</v>
      </c>
      <c r="AL68" s="131">
        <f t="shared" si="15"/>
        <v>11</v>
      </c>
      <c r="AM68" s="92">
        <f t="shared" si="16"/>
        <v>0</v>
      </c>
      <c r="AN68" s="77">
        <f t="shared" si="17"/>
        <v>0</v>
      </c>
      <c r="AO68" s="78">
        <f t="shared" si="18"/>
        <v>9</v>
      </c>
      <c r="AP68" s="79">
        <f t="shared" si="19"/>
        <v>6</v>
      </c>
      <c r="AQ68" s="80">
        <f t="shared" si="20"/>
        <v>10</v>
      </c>
    </row>
    <row r="69" spans="1:43" ht="15.75" hidden="1" x14ac:dyDescent="0.25">
      <c r="A69" s="52">
        <v>8</v>
      </c>
      <c r="B69" s="105" t="s">
        <v>91</v>
      </c>
      <c r="C69" s="39">
        <v>1800</v>
      </c>
      <c r="D69" s="44" t="s">
        <v>55</v>
      </c>
      <c r="E69" s="64">
        <v>2</v>
      </c>
      <c r="F69" s="53">
        <v>3</v>
      </c>
      <c r="G69" s="53" t="s">
        <v>143</v>
      </c>
      <c r="H69" s="53" t="s">
        <v>143</v>
      </c>
      <c r="I69" s="53" t="s">
        <v>143</v>
      </c>
      <c r="J69" s="53">
        <v>2</v>
      </c>
      <c r="K69" s="53">
        <v>2</v>
      </c>
      <c r="L69" s="53">
        <v>2</v>
      </c>
      <c r="M69" s="53">
        <v>2</v>
      </c>
      <c r="N69" s="53" t="s">
        <v>143</v>
      </c>
      <c r="O69" s="53">
        <v>4</v>
      </c>
      <c r="P69" s="53">
        <v>4</v>
      </c>
      <c r="Q69" s="53">
        <v>4</v>
      </c>
      <c r="R69" s="53">
        <v>4</v>
      </c>
      <c r="S69" s="53" t="s">
        <v>143</v>
      </c>
      <c r="T69" s="53" t="s">
        <v>143</v>
      </c>
      <c r="U69" s="53">
        <v>3</v>
      </c>
      <c r="V69" s="53">
        <v>3</v>
      </c>
      <c r="W69" s="53">
        <v>3</v>
      </c>
      <c r="X69" s="53">
        <v>3</v>
      </c>
      <c r="Y69" s="53" t="s">
        <v>143</v>
      </c>
      <c r="Z69" s="53" t="s">
        <v>143</v>
      </c>
      <c r="AA69" s="53">
        <v>2</v>
      </c>
      <c r="AB69" s="53">
        <v>2</v>
      </c>
      <c r="AC69" s="53">
        <v>2</v>
      </c>
      <c r="AD69" s="53">
        <v>2</v>
      </c>
      <c r="AE69" s="53" t="s">
        <v>143</v>
      </c>
      <c r="AF69" s="53" t="s">
        <v>143</v>
      </c>
      <c r="AG69" s="53">
        <v>4</v>
      </c>
      <c r="AH69" s="53">
        <v>4</v>
      </c>
      <c r="AI69" s="53">
        <v>4</v>
      </c>
      <c r="AJ69" s="53" t="s">
        <v>143</v>
      </c>
      <c r="AK69" s="132">
        <f t="shared" si="14"/>
        <v>20</v>
      </c>
      <c r="AL69" s="131">
        <f t="shared" si="15"/>
        <v>11</v>
      </c>
      <c r="AM69" s="92">
        <f t="shared" si="16"/>
        <v>0</v>
      </c>
      <c r="AN69" s="77">
        <f t="shared" si="17"/>
        <v>0</v>
      </c>
      <c r="AO69" s="78">
        <f t="shared" si="18"/>
        <v>9</v>
      </c>
      <c r="AP69" s="79">
        <f t="shared" si="19"/>
        <v>7</v>
      </c>
      <c r="AQ69" s="80">
        <f t="shared" si="20"/>
        <v>5</v>
      </c>
    </row>
    <row r="70" spans="1:43" ht="15.75" hidden="1" x14ac:dyDescent="0.25">
      <c r="A70" s="102">
        <v>8</v>
      </c>
      <c r="B70" s="107" t="s">
        <v>74</v>
      </c>
      <c r="C70" s="41">
        <v>4350</v>
      </c>
      <c r="D70" s="50" t="s">
        <v>23</v>
      </c>
      <c r="E70" s="66">
        <v>3</v>
      </c>
      <c r="F70" s="53">
        <v>4</v>
      </c>
      <c r="G70" s="53" t="s">
        <v>143</v>
      </c>
      <c r="H70" s="53" t="s">
        <v>143</v>
      </c>
      <c r="I70" s="53">
        <v>2</v>
      </c>
      <c r="J70" s="53">
        <v>4</v>
      </c>
      <c r="K70" s="53">
        <v>4</v>
      </c>
      <c r="L70" s="53" t="s">
        <v>143</v>
      </c>
      <c r="M70" s="53">
        <v>1</v>
      </c>
      <c r="N70" s="53" t="s">
        <v>143</v>
      </c>
      <c r="O70" s="53">
        <v>2</v>
      </c>
      <c r="P70" s="53" t="s">
        <v>143</v>
      </c>
      <c r="Q70" s="53" t="s">
        <v>143</v>
      </c>
      <c r="R70" s="53">
        <v>2</v>
      </c>
      <c r="S70" s="53">
        <v>2</v>
      </c>
      <c r="T70" s="53" t="s">
        <v>143</v>
      </c>
      <c r="U70" s="53">
        <v>4</v>
      </c>
      <c r="V70" s="53">
        <v>4</v>
      </c>
      <c r="W70" s="53">
        <v>4</v>
      </c>
      <c r="X70" s="53">
        <v>4</v>
      </c>
      <c r="Y70" s="53">
        <v>4</v>
      </c>
      <c r="Z70" s="53" t="s">
        <v>143</v>
      </c>
      <c r="AA70" s="53">
        <v>3</v>
      </c>
      <c r="AB70" s="53">
        <v>3</v>
      </c>
      <c r="AC70" s="53">
        <v>3</v>
      </c>
      <c r="AD70" s="53" t="s">
        <v>143</v>
      </c>
      <c r="AE70" s="53" t="s">
        <v>143</v>
      </c>
      <c r="AF70" s="53" t="s">
        <v>143</v>
      </c>
      <c r="AG70" s="53">
        <v>4</v>
      </c>
      <c r="AH70" s="53">
        <v>4</v>
      </c>
      <c r="AI70" s="53">
        <v>4</v>
      </c>
      <c r="AJ70" s="53">
        <v>4</v>
      </c>
      <c r="AK70" s="132">
        <f t="shared" si="14"/>
        <v>20</v>
      </c>
      <c r="AL70" s="131">
        <f t="shared" si="15"/>
        <v>11</v>
      </c>
      <c r="AM70" s="92">
        <f t="shared" si="16"/>
        <v>0</v>
      </c>
      <c r="AN70" s="77">
        <f t="shared" si="17"/>
        <v>0</v>
      </c>
      <c r="AO70" s="78">
        <f t="shared" si="18"/>
        <v>8</v>
      </c>
      <c r="AP70" s="79">
        <f t="shared" si="19"/>
        <v>12</v>
      </c>
      <c r="AQ70" s="80">
        <f t="shared" si="20"/>
        <v>3</v>
      </c>
    </row>
    <row r="71" spans="1:43" ht="15.75" hidden="1" x14ac:dyDescent="0.25">
      <c r="A71" s="100">
        <v>8</v>
      </c>
      <c r="B71" s="106" t="s">
        <v>79</v>
      </c>
      <c r="C71" s="40">
        <v>958</v>
      </c>
      <c r="D71" s="48" t="s">
        <v>55</v>
      </c>
      <c r="E71" s="65">
        <v>2</v>
      </c>
      <c r="F71" s="53">
        <v>2</v>
      </c>
      <c r="G71" s="53">
        <v>2</v>
      </c>
      <c r="H71" s="53">
        <v>2</v>
      </c>
      <c r="I71" s="53" t="s">
        <v>143</v>
      </c>
      <c r="J71" s="53" t="s">
        <v>143</v>
      </c>
      <c r="K71" s="53" t="s">
        <v>143</v>
      </c>
      <c r="L71" s="53">
        <v>4</v>
      </c>
      <c r="M71" s="53">
        <v>4</v>
      </c>
      <c r="N71" s="53">
        <v>4</v>
      </c>
      <c r="O71" s="53" t="s">
        <v>143</v>
      </c>
      <c r="P71" s="53" t="s">
        <v>143</v>
      </c>
      <c r="Q71" s="53">
        <v>3</v>
      </c>
      <c r="R71" s="53">
        <v>3</v>
      </c>
      <c r="S71" s="53">
        <v>3</v>
      </c>
      <c r="T71" s="53">
        <v>3</v>
      </c>
      <c r="U71" s="53" t="s">
        <v>143</v>
      </c>
      <c r="V71" s="53" t="s">
        <v>143</v>
      </c>
      <c r="W71" s="53">
        <v>2</v>
      </c>
      <c r="X71" s="53">
        <v>2</v>
      </c>
      <c r="Y71" s="53">
        <v>2</v>
      </c>
      <c r="Z71" s="53">
        <v>2</v>
      </c>
      <c r="AA71" s="53" t="s">
        <v>143</v>
      </c>
      <c r="AB71" s="53" t="s">
        <v>143</v>
      </c>
      <c r="AC71" s="53">
        <v>4</v>
      </c>
      <c r="AD71" s="53">
        <v>4</v>
      </c>
      <c r="AE71" s="53">
        <v>4</v>
      </c>
      <c r="AF71" s="53">
        <v>4</v>
      </c>
      <c r="AG71" s="53" t="s">
        <v>143</v>
      </c>
      <c r="AH71" s="53" t="s">
        <v>143</v>
      </c>
      <c r="AI71" s="53">
        <v>3</v>
      </c>
      <c r="AJ71" s="53">
        <v>3</v>
      </c>
      <c r="AK71" s="132">
        <f t="shared" si="14"/>
        <v>20</v>
      </c>
      <c r="AL71" s="131">
        <f t="shared" si="15"/>
        <v>11</v>
      </c>
      <c r="AM71" s="92">
        <f t="shared" si="16"/>
        <v>0</v>
      </c>
      <c r="AN71" s="77">
        <f t="shared" si="17"/>
        <v>0</v>
      </c>
      <c r="AO71" s="78">
        <f t="shared" si="18"/>
        <v>10</v>
      </c>
      <c r="AP71" s="79">
        <f t="shared" si="19"/>
        <v>7</v>
      </c>
      <c r="AQ71" s="80">
        <f t="shared" si="20"/>
        <v>6</v>
      </c>
    </row>
    <row r="72" spans="1:43" ht="15.75" hidden="1" x14ac:dyDescent="0.25">
      <c r="A72" s="100">
        <v>8</v>
      </c>
      <c r="B72" s="106" t="s">
        <v>75</v>
      </c>
      <c r="C72" s="40">
        <v>1120</v>
      </c>
      <c r="D72" s="48" t="s">
        <v>55</v>
      </c>
      <c r="E72" s="65">
        <v>3</v>
      </c>
      <c r="F72" s="53" t="s">
        <v>143</v>
      </c>
      <c r="G72" s="53">
        <v>3</v>
      </c>
      <c r="H72" s="53">
        <v>3</v>
      </c>
      <c r="I72" s="53">
        <v>3</v>
      </c>
      <c r="J72" s="53">
        <v>3</v>
      </c>
      <c r="K72" s="53">
        <v>3</v>
      </c>
      <c r="L72" s="53" t="s">
        <v>143</v>
      </c>
      <c r="M72" s="53">
        <v>1</v>
      </c>
      <c r="N72" s="53">
        <v>2</v>
      </c>
      <c r="O72" s="53">
        <v>2</v>
      </c>
      <c r="P72" s="53">
        <v>2</v>
      </c>
      <c r="Q72" s="53">
        <v>2</v>
      </c>
      <c r="R72" s="53" t="s">
        <v>143</v>
      </c>
      <c r="S72" s="53">
        <v>4</v>
      </c>
      <c r="T72" s="53">
        <v>4</v>
      </c>
      <c r="U72" s="53" t="s">
        <v>143</v>
      </c>
      <c r="V72" s="53" t="s">
        <v>143</v>
      </c>
      <c r="W72" s="53" t="s">
        <v>143</v>
      </c>
      <c r="X72" s="53" t="s">
        <v>143</v>
      </c>
      <c r="Y72" s="53">
        <v>3</v>
      </c>
      <c r="Z72" s="53">
        <v>3</v>
      </c>
      <c r="AA72" s="53" t="s">
        <v>143</v>
      </c>
      <c r="AB72" s="53" t="s">
        <v>143</v>
      </c>
      <c r="AC72" s="53" t="s">
        <v>143</v>
      </c>
      <c r="AD72" s="53" t="s">
        <v>143</v>
      </c>
      <c r="AE72" s="53">
        <v>2</v>
      </c>
      <c r="AF72" s="53">
        <v>2</v>
      </c>
      <c r="AG72" s="53">
        <v>2</v>
      </c>
      <c r="AH72" s="53">
        <v>2</v>
      </c>
      <c r="AI72" s="53">
        <v>2</v>
      </c>
      <c r="AJ72" s="53">
        <v>4</v>
      </c>
      <c r="AK72" s="132">
        <f t="shared" si="14"/>
        <v>20</v>
      </c>
      <c r="AL72" s="131">
        <f t="shared" si="15"/>
        <v>11</v>
      </c>
      <c r="AM72" s="92">
        <f t="shared" si="16"/>
        <v>0</v>
      </c>
      <c r="AN72" s="77">
        <f t="shared" si="17"/>
        <v>0</v>
      </c>
      <c r="AO72" s="78">
        <f t="shared" si="18"/>
        <v>12</v>
      </c>
      <c r="AP72" s="79">
        <f t="shared" si="19"/>
        <v>3</v>
      </c>
      <c r="AQ72" s="80">
        <f t="shared" si="20"/>
        <v>7</v>
      </c>
    </row>
    <row r="73" spans="1:43" ht="15.75" hidden="1" x14ac:dyDescent="0.25">
      <c r="A73" s="52">
        <v>9</v>
      </c>
      <c r="B73" s="105" t="s">
        <v>83</v>
      </c>
      <c r="C73" s="39">
        <v>3427</v>
      </c>
      <c r="D73" s="44" t="s">
        <v>55</v>
      </c>
      <c r="E73" s="64">
        <v>2</v>
      </c>
      <c r="F73" s="53" t="s">
        <v>144</v>
      </c>
      <c r="G73" s="53" t="s">
        <v>144</v>
      </c>
      <c r="H73" s="53" t="s">
        <v>144</v>
      </c>
      <c r="I73" s="53" t="s">
        <v>144</v>
      </c>
      <c r="J73" s="53" t="s">
        <v>144</v>
      </c>
      <c r="K73" s="53" t="s">
        <v>144</v>
      </c>
      <c r="L73" s="53" t="s">
        <v>144</v>
      </c>
      <c r="M73" s="53" t="s">
        <v>144</v>
      </c>
      <c r="N73" s="53" t="s">
        <v>144</v>
      </c>
      <c r="O73" s="53" t="s">
        <v>144</v>
      </c>
      <c r="P73" s="53" t="s">
        <v>144</v>
      </c>
      <c r="Q73" s="53">
        <v>1</v>
      </c>
      <c r="R73" s="53">
        <v>2</v>
      </c>
      <c r="S73" s="53">
        <v>1</v>
      </c>
      <c r="T73" s="53" t="s">
        <v>143</v>
      </c>
      <c r="U73" s="53">
        <v>2</v>
      </c>
      <c r="V73" s="53">
        <v>2</v>
      </c>
      <c r="W73" s="53">
        <v>2</v>
      </c>
      <c r="X73" s="53">
        <v>2</v>
      </c>
      <c r="Y73" s="53">
        <v>2</v>
      </c>
      <c r="Z73" s="53">
        <v>2</v>
      </c>
      <c r="AA73" s="53" t="s">
        <v>143</v>
      </c>
      <c r="AB73" s="53">
        <v>1</v>
      </c>
      <c r="AC73" s="53">
        <v>4</v>
      </c>
      <c r="AD73" s="53">
        <v>4</v>
      </c>
      <c r="AE73" s="53">
        <v>4</v>
      </c>
      <c r="AF73" s="53">
        <v>4</v>
      </c>
      <c r="AG73" s="53" t="s">
        <v>143</v>
      </c>
      <c r="AH73" s="53">
        <v>3</v>
      </c>
      <c r="AI73" s="53">
        <v>3</v>
      </c>
      <c r="AJ73" s="53">
        <v>3</v>
      </c>
      <c r="AK73" s="132">
        <f t="shared" si="14"/>
        <v>17</v>
      </c>
      <c r="AL73" s="131">
        <f t="shared" si="15"/>
        <v>3</v>
      </c>
      <c r="AM73" s="92">
        <f t="shared" si="16"/>
        <v>11</v>
      </c>
      <c r="AN73" s="77">
        <f t="shared" si="17"/>
        <v>0</v>
      </c>
      <c r="AO73" s="78">
        <f t="shared" si="18"/>
        <v>3</v>
      </c>
      <c r="AP73" s="79">
        <f t="shared" si="19"/>
        <v>4</v>
      </c>
      <c r="AQ73" s="80">
        <f t="shared" si="20"/>
        <v>3</v>
      </c>
    </row>
    <row r="74" spans="1:43" ht="15.75" hidden="1" x14ac:dyDescent="0.25">
      <c r="A74" s="52">
        <v>9</v>
      </c>
      <c r="B74" s="105" t="s">
        <v>84</v>
      </c>
      <c r="C74" s="39">
        <v>4491</v>
      </c>
      <c r="D74" s="44" t="s">
        <v>55</v>
      </c>
      <c r="E74" s="64">
        <v>2</v>
      </c>
      <c r="F74" s="53">
        <v>3</v>
      </c>
      <c r="G74" s="53">
        <v>3</v>
      </c>
      <c r="H74" s="53" t="s">
        <v>143</v>
      </c>
      <c r="I74" s="53" t="s">
        <v>143</v>
      </c>
      <c r="J74" s="53">
        <v>2</v>
      </c>
      <c r="K74" s="53">
        <v>2</v>
      </c>
      <c r="L74" s="53">
        <v>2</v>
      </c>
      <c r="M74" s="53">
        <v>2</v>
      </c>
      <c r="N74" s="53" t="s">
        <v>143</v>
      </c>
      <c r="O74" s="53" t="s">
        <v>143</v>
      </c>
      <c r="P74" s="53" t="s">
        <v>143</v>
      </c>
      <c r="Q74" s="53">
        <v>4</v>
      </c>
      <c r="R74" s="53">
        <v>4</v>
      </c>
      <c r="S74" s="53">
        <v>4</v>
      </c>
      <c r="T74" s="53" t="s">
        <v>143</v>
      </c>
      <c r="U74" s="53" t="s">
        <v>143</v>
      </c>
      <c r="V74" s="53">
        <v>3</v>
      </c>
      <c r="W74" s="53">
        <v>3</v>
      </c>
      <c r="X74" s="53">
        <v>3</v>
      </c>
      <c r="Y74" s="53" t="s">
        <v>143</v>
      </c>
      <c r="Z74" s="53" t="s">
        <v>143</v>
      </c>
      <c r="AA74" s="53">
        <v>2</v>
      </c>
      <c r="AB74" s="53">
        <v>2</v>
      </c>
      <c r="AC74" s="53">
        <v>2</v>
      </c>
      <c r="AD74" s="53" t="s">
        <v>143</v>
      </c>
      <c r="AE74" s="53" t="s">
        <v>143</v>
      </c>
      <c r="AF74" s="53">
        <v>4</v>
      </c>
      <c r="AG74" s="53">
        <v>4</v>
      </c>
      <c r="AH74" s="53">
        <v>4</v>
      </c>
      <c r="AI74" s="53">
        <v>4</v>
      </c>
      <c r="AJ74" s="53">
        <v>4</v>
      </c>
      <c r="AK74" s="132">
        <f t="shared" si="14"/>
        <v>20</v>
      </c>
      <c r="AL74" s="131">
        <f t="shared" si="15"/>
        <v>11</v>
      </c>
      <c r="AM74" s="92">
        <f t="shared" si="16"/>
        <v>0</v>
      </c>
      <c r="AN74" s="77">
        <f t="shared" si="17"/>
        <v>0</v>
      </c>
      <c r="AO74" s="78">
        <f t="shared" si="18"/>
        <v>9</v>
      </c>
      <c r="AP74" s="79">
        <f t="shared" si="19"/>
        <v>8</v>
      </c>
      <c r="AQ74" s="80">
        <f t="shared" si="20"/>
        <v>5</v>
      </c>
    </row>
    <row r="75" spans="1:43" ht="15.75" hidden="1" x14ac:dyDescent="0.25">
      <c r="A75" s="52">
        <v>9</v>
      </c>
      <c r="B75" s="105" t="s">
        <v>81</v>
      </c>
      <c r="C75" s="39">
        <v>3186</v>
      </c>
      <c r="D75" s="44" t="s">
        <v>55</v>
      </c>
      <c r="E75" s="64">
        <v>2</v>
      </c>
      <c r="F75" s="53">
        <v>2</v>
      </c>
      <c r="G75" s="53" t="s">
        <v>143</v>
      </c>
      <c r="H75" s="53">
        <v>2</v>
      </c>
      <c r="I75" s="53">
        <v>4</v>
      </c>
      <c r="J75" s="53">
        <v>4</v>
      </c>
      <c r="K75" s="53">
        <v>4</v>
      </c>
      <c r="L75" s="53">
        <v>4</v>
      </c>
      <c r="M75" s="53" t="s">
        <v>143</v>
      </c>
      <c r="N75" s="53" t="s">
        <v>143</v>
      </c>
      <c r="O75" s="53">
        <v>3</v>
      </c>
      <c r="P75" s="53">
        <v>2</v>
      </c>
      <c r="Q75" s="53">
        <v>2</v>
      </c>
      <c r="R75" s="53">
        <v>2</v>
      </c>
      <c r="S75" s="53" t="s">
        <v>143</v>
      </c>
      <c r="T75" s="53">
        <v>4</v>
      </c>
      <c r="U75" s="53">
        <v>4</v>
      </c>
      <c r="V75" s="53">
        <v>4</v>
      </c>
      <c r="W75" s="53">
        <v>4</v>
      </c>
      <c r="X75" s="53" t="s">
        <v>143</v>
      </c>
      <c r="Y75" s="53">
        <v>3</v>
      </c>
      <c r="Z75" s="53">
        <v>4</v>
      </c>
      <c r="AA75" s="53">
        <v>4</v>
      </c>
      <c r="AB75" s="53">
        <v>3</v>
      </c>
      <c r="AC75" s="53">
        <v>2</v>
      </c>
      <c r="AD75" s="53">
        <v>2</v>
      </c>
      <c r="AE75" s="53" t="s">
        <v>144</v>
      </c>
      <c r="AF75" s="53" t="s">
        <v>144</v>
      </c>
      <c r="AG75" s="53" t="s">
        <v>144</v>
      </c>
      <c r="AH75" s="53" t="s">
        <v>144</v>
      </c>
      <c r="AI75" s="53" t="s">
        <v>144</v>
      </c>
      <c r="AJ75" s="53" t="s">
        <v>144</v>
      </c>
      <c r="AK75" s="132">
        <f t="shared" si="14"/>
        <v>20</v>
      </c>
      <c r="AL75" s="131">
        <f t="shared" si="15"/>
        <v>5</v>
      </c>
      <c r="AM75" s="92">
        <f t="shared" si="16"/>
        <v>6</v>
      </c>
      <c r="AN75" s="77">
        <f t="shared" si="17"/>
        <v>0</v>
      </c>
      <c r="AO75" s="78">
        <f t="shared" si="18"/>
        <v>11</v>
      </c>
      <c r="AP75" s="79">
        <f t="shared" si="19"/>
        <v>10</v>
      </c>
      <c r="AQ75" s="80">
        <f t="shared" si="20"/>
        <v>3</v>
      </c>
    </row>
    <row r="76" spans="1:43" ht="15.75" hidden="1" x14ac:dyDescent="0.25">
      <c r="A76" s="52">
        <v>9</v>
      </c>
      <c r="B76" s="105" t="s">
        <v>69</v>
      </c>
      <c r="C76" s="39">
        <v>840</v>
      </c>
      <c r="D76" s="44" t="s">
        <v>55</v>
      </c>
      <c r="E76" s="64">
        <v>2</v>
      </c>
      <c r="F76" s="53">
        <v>4</v>
      </c>
      <c r="G76" s="53" t="s">
        <v>143</v>
      </c>
      <c r="H76" s="53" t="s">
        <v>143</v>
      </c>
      <c r="I76" s="53" t="s">
        <v>143</v>
      </c>
      <c r="J76" s="53">
        <v>3</v>
      </c>
      <c r="K76" s="53">
        <v>3</v>
      </c>
      <c r="L76" s="53">
        <v>3</v>
      </c>
      <c r="M76" s="53">
        <v>3</v>
      </c>
      <c r="N76" s="53" t="s">
        <v>143</v>
      </c>
      <c r="O76" s="53">
        <v>2</v>
      </c>
      <c r="P76" s="53">
        <v>3</v>
      </c>
      <c r="Q76" s="53" t="s">
        <v>143</v>
      </c>
      <c r="R76" s="53" t="s">
        <v>143</v>
      </c>
      <c r="S76" s="53">
        <v>2</v>
      </c>
      <c r="T76" s="53">
        <v>2</v>
      </c>
      <c r="U76" s="53">
        <v>3</v>
      </c>
      <c r="V76" s="53" t="s">
        <v>143</v>
      </c>
      <c r="W76" s="53" t="s">
        <v>143</v>
      </c>
      <c r="X76" s="53">
        <v>4</v>
      </c>
      <c r="Y76" s="53">
        <v>4</v>
      </c>
      <c r="Z76" s="53">
        <v>4</v>
      </c>
      <c r="AA76" s="53">
        <v>4</v>
      </c>
      <c r="AB76" s="53">
        <v>4</v>
      </c>
      <c r="AC76" s="53" t="s">
        <v>143</v>
      </c>
      <c r="AD76" s="53" t="s">
        <v>143</v>
      </c>
      <c r="AE76" s="53">
        <v>2</v>
      </c>
      <c r="AF76" s="53">
        <v>2</v>
      </c>
      <c r="AG76" s="53">
        <v>2</v>
      </c>
      <c r="AH76" s="53">
        <v>2</v>
      </c>
      <c r="AI76" s="53">
        <v>2</v>
      </c>
      <c r="AJ76" s="53" t="s">
        <v>143</v>
      </c>
      <c r="AK76" s="132">
        <f t="shared" si="14"/>
        <v>20</v>
      </c>
      <c r="AL76" s="131">
        <f t="shared" si="15"/>
        <v>11</v>
      </c>
      <c r="AM76" s="92">
        <f t="shared" si="16"/>
        <v>0</v>
      </c>
      <c r="AN76" s="77">
        <f t="shared" si="17"/>
        <v>0</v>
      </c>
      <c r="AO76" s="78">
        <f t="shared" si="18"/>
        <v>9</v>
      </c>
      <c r="AP76" s="79">
        <f t="shared" si="19"/>
        <v>6</v>
      </c>
      <c r="AQ76" s="80">
        <f t="shared" si="20"/>
        <v>6</v>
      </c>
    </row>
    <row r="77" spans="1:43" ht="15.75" hidden="1" x14ac:dyDescent="0.25">
      <c r="A77" s="52">
        <v>9</v>
      </c>
      <c r="B77" s="105" t="s">
        <v>97</v>
      </c>
      <c r="C77" s="39">
        <v>906</v>
      </c>
      <c r="D77" s="44" t="s">
        <v>55</v>
      </c>
      <c r="E77" s="64">
        <v>2</v>
      </c>
      <c r="F77" s="53" t="s">
        <v>144</v>
      </c>
      <c r="G77" s="53" t="s">
        <v>144</v>
      </c>
      <c r="H77" s="53" t="s">
        <v>144</v>
      </c>
      <c r="I77" s="53" t="s">
        <v>144</v>
      </c>
      <c r="J77" s="53" t="s">
        <v>144</v>
      </c>
      <c r="K77" s="53" t="s">
        <v>144</v>
      </c>
      <c r="L77" s="53" t="s">
        <v>144</v>
      </c>
      <c r="M77" s="53" t="s">
        <v>144</v>
      </c>
      <c r="N77" s="53" t="s">
        <v>144</v>
      </c>
      <c r="O77" s="53" t="s">
        <v>144</v>
      </c>
      <c r="P77" s="53" t="s">
        <v>144</v>
      </c>
      <c r="Q77" s="53" t="s">
        <v>144</v>
      </c>
      <c r="R77" s="53" t="s">
        <v>144</v>
      </c>
      <c r="S77" s="53" t="s">
        <v>144</v>
      </c>
      <c r="T77" s="53" t="s">
        <v>144</v>
      </c>
      <c r="U77" s="53" t="s">
        <v>144</v>
      </c>
      <c r="V77" s="53" t="s">
        <v>144</v>
      </c>
      <c r="W77" s="53" t="s">
        <v>144</v>
      </c>
      <c r="X77" s="53" t="s">
        <v>144</v>
      </c>
      <c r="Y77" s="53" t="s">
        <v>144</v>
      </c>
      <c r="Z77" s="53" t="s">
        <v>144</v>
      </c>
      <c r="AA77" s="53" t="s">
        <v>144</v>
      </c>
      <c r="AB77" s="53" t="s">
        <v>144</v>
      </c>
      <c r="AC77" s="53">
        <v>3</v>
      </c>
      <c r="AD77" s="53">
        <v>3</v>
      </c>
      <c r="AE77" s="53">
        <v>3</v>
      </c>
      <c r="AF77" s="53">
        <v>3</v>
      </c>
      <c r="AG77" s="53">
        <v>3</v>
      </c>
      <c r="AH77" s="53" t="s">
        <v>143</v>
      </c>
      <c r="AI77" s="53">
        <v>2</v>
      </c>
      <c r="AJ77" s="53">
        <v>2</v>
      </c>
      <c r="AK77" s="132">
        <f t="shared" si="14"/>
        <v>7</v>
      </c>
      <c r="AL77" s="131">
        <f t="shared" si="15"/>
        <v>1</v>
      </c>
      <c r="AM77" s="92">
        <f t="shared" si="16"/>
        <v>23</v>
      </c>
      <c r="AN77" s="77">
        <f t="shared" si="17"/>
        <v>0</v>
      </c>
      <c r="AO77" s="78">
        <f t="shared" si="18"/>
        <v>0</v>
      </c>
      <c r="AP77" s="79">
        <f t="shared" si="19"/>
        <v>0</v>
      </c>
      <c r="AQ77" s="80">
        <f t="shared" si="20"/>
        <v>5</v>
      </c>
    </row>
    <row r="78" spans="1:43" ht="15.75" hidden="1" x14ac:dyDescent="0.25">
      <c r="A78" s="52">
        <v>9</v>
      </c>
      <c r="B78" s="105" t="s">
        <v>82</v>
      </c>
      <c r="C78" s="39">
        <v>1323</v>
      </c>
      <c r="D78" s="44" t="s">
        <v>55</v>
      </c>
      <c r="E78" s="64">
        <v>2</v>
      </c>
      <c r="F78" s="53" t="s">
        <v>144</v>
      </c>
      <c r="G78" s="53" t="s">
        <v>144</v>
      </c>
      <c r="H78" s="53" t="s">
        <v>144</v>
      </c>
      <c r="I78" s="53" t="s">
        <v>144</v>
      </c>
      <c r="J78" s="53" t="s">
        <v>144</v>
      </c>
      <c r="K78" s="53" t="s">
        <v>144</v>
      </c>
      <c r="L78" s="53" t="s">
        <v>144</v>
      </c>
      <c r="M78" s="53" t="s">
        <v>144</v>
      </c>
      <c r="N78" s="53" t="s">
        <v>144</v>
      </c>
      <c r="O78" s="53" t="s">
        <v>144</v>
      </c>
      <c r="P78" s="53" t="s">
        <v>144</v>
      </c>
      <c r="Q78" s="53" t="s">
        <v>144</v>
      </c>
      <c r="R78" s="53" t="s">
        <v>144</v>
      </c>
      <c r="S78" s="53" t="s">
        <v>144</v>
      </c>
      <c r="T78" s="53" t="s">
        <v>144</v>
      </c>
      <c r="U78" s="53" t="s">
        <v>144</v>
      </c>
      <c r="V78" s="53" t="s">
        <v>144</v>
      </c>
      <c r="W78" s="53" t="s">
        <v>144</v>
      </c>
      <c r="X78" s="53" t="s">
        <v>144</v>
      </c>
      <c r="Y78" s="53" t="s">
        <v>144</v>
      </c>
      <c r="Z78" s="53" t="s">
        <v>144</v>
      </c>
      <c r="AA78" s="53" t="s">
        <v>144</v>
      </c>
      <c r="AB78" s="53" t="s">
        <v>144</v>
      </c>
      <c r="AC78" s="53" t="s">
        <v>144</v>
      </c>
      <c r="AD78" s="53" t="s">
        <v>144</v>
      </c>
      <c r="AE78" s="53" t="s">
        <v>144</v>
      </c>
      <c r="AF78" s="53">
        <v>1</v>
      </c>
      <c r="AG78" s="53">
        <v>1</v>
      </c>
      <c r="AH78" s="53">
        <v>1</v>
      </c>
      <c r="AI78" s="53">
        <v>1</v>
      </c>
      <c r="AJ78" s="53">
        <v>1</v>
      </c>
      <c r="AK78" s="132">
        <f t="shared" si="14"/>
        <v>5</v>
      </c>
      <c r="AL78" s="131">
        <f t="shared" si="15"/>
        <v>0</v>
      </c>
      <c r="AM78" s="92">
        <f t="shared" si="16"/>
        <v>26</v>
      </c>
      <c r="AN78" s="77">
        <f t="shared" si="17"/>
        <v>0</v>
      </c>
      <c r="AO78" s="78">
        <f t="shared" si="18"/>
        <v>0</v>
      </c>
      <c r="AP78" s="79">
        <f t="shared" si="19"/>
        <v>0</v>
      </c>
      <c r="AQ78" s="80">
        <f t="shared" si="20"/>
        <v>0</v>
      </c>
    </row>
    <row r="79" spans="1:43" ht="15.75" hidden="1" x14ac:dyDescent="0.25">
      <c r="A79" s="100">
        <v>10</v>
      </c>
      <c r="B79" s="106" t="s">
        <v>87</v>
      </c>
      <c r="C79" s="40">
        <v>1770</v>
      </c>
      <c r="D79" s="48" t="s">
        <v>55</v>
      </c>
      <c r="E79" s="65">
        <v>2</v>
      </c>
      <c r="F79" s="53">
        <v>1</v>
      </c>
      <c r="G79" s="53">
        <v>1</v>
      </c>
      <c r="H79" s="53">
        <v>1</v>
      </c>
      <c r="I79" s="53">
        <v>1</v>
      </c>
      <c r="J79" s="53" t="s">
        <v>143</v>
      </c>
      <c r="K79" s="53" t="s">
        <v>143</v>
      </c>
      <c r="L79" s="53" t="s">
        <v>143</v>
      </c>
      <c r="M79" s="53">
        <v>3</v>
      </c>
      <c r="N79" s="53">
        <v>3</v>
      </c>
      <c r="O79" s="53">
        <v>3</v>
      </c>
      <c r="P79" s="53">
        <v>3</v>
      </c>
      <c r="Q79" s="53">
        <v>3</v>
      </c>
      <c r="R79" s="53">
        <v>3</v>
      </c>
      <c r="S79" s="53" t="s">
        <v>143</v>
      </c>
      <c r="T79" s="53">
        <v>2</v>
      </c>
      <c r="U79" s="53">
        <v>2</v>
      </c>
      <c r="V79" s="53">
        <v>2</v>
      </c>
      <c r="W79" s="53">
        <v>2</v>
      </c>
      <c r="X79" s="53">
        <v>2</v>
      </c>
      <c r="Y79" s="53" t="s">
        <v>143</v>
      </c>
      <c r="Z79" s="53">
        <v>3</v>
      </c>
      <c r="AA79" s="53">
        <v>4</v>
      </c>
      <c r="AB79" s="53">
        <v>4</v>
      </c>
      <c r="AC79" s="53">
        <v>4</v>
      </c>
      <c r="AD79" s="53">
        <v>4</v>
      </c>
      <c r="AE79" s="53" t="s">
        <v>144</v>
      </c>
      <c r="AF79" s="53" t="s">
        <v>144</v>
      </c>
      <c r="AG79" s="53" t="s">
        <v>144</v>
      </c>
      <c r="AH79" s="53" t="s">
        <v>144</v>
      </c>
      <c r="AI79" s="53" t="s">
        <v>144</v>
      </c>
      <c r="AJ79" s="53" t="s">
        <v>144</v>
      </c>
      <c r="AK79" s="132">
        <f t="shared" si="14"/>
        <v>20</v>
      </c>
      <c r="AL79" s="131">
        <f t="shared" si="15"/>
        <v>5</v>
      </c>
      <c r="AM79" s="92">
        <f t="shared" si="16"/>
        <v>6</v>
      </c>
      <c r="AN79" s="77">
        <f t="shared" si="17"/>
        <v>0</v>
      </c>
      <c r="AO79" s="78">
        <f t="shared" si="18"/>
        <v>11</v>
      </c>
      <c r="AP79" s="79">
        <f t="shared" si="19"/>
        <v>4</v>
      </c>
      <c r="AQ79" s="80">
        <f t="shared" si="20"/>
        <v>7</v>
      </c>
    </row>
    <row r="80" spans="1:43" ht="15.75" hidden="1" x14ac:dyDescent="0.25">
      <c r="A80" s="100">
        <v>10</v>
      </c>
      <c r="B80" s="106" t="s">
        <v>85</v>
      </c>
      <c r="C80" s="40">
        <v>1223</v>
      </c>
      <c r="D80" s="48" t="s">
        <v>55</v>
      </c>
      <c r="E80" s="65">
        <v>2</v>
      </c>
      <c r="F80" s="53" t="s">
        <v>143</v>
      </c>
      <c r="G80" s="53">
        <v>4</v>
      </c>
      <c r="H80" s="53">
        <v>4</v>
      </c>
      <c r="I80" s="53">
        <v>4</v>
      </c>
      <c r="J80" s="53" t="s">
        <v>143</v>
      </c>
      <c r="K80" s="53" t="s">
        <v>143</v>
      </c>
      <c r="L80" s="53">
        <v>4</v>
      </c>
      <c r="M80" s="53">
        <v>4</v>
      </c>
      <c r="N80" s="53">
        <v>4</v>
      </c>
      <c r="O80" s="53">
        <v>4</v>
      </c>
      <c r="P80" s="53" t="s">
        <v>143</v>
      </c>
      <c r="Q80" s="53" t="s">
        <v>143</v>
      </c>
      <c r="R80" s="53" t="s">
        <v>143</v>
      </c>
      <c r="S80" s="53">
        <v>3</v>
      </c>
      <c r="T80" s="53">
        <v>3</v>
      </c>
      <c r="U80" s="53">
        <v>3</v>
      </c>
      <c r="V80" s="53">
        <v>3</v>
      </c>
      <c r="W80" s="53" t="s">
        <v>143</v>
      </c>
      <c r="X80" s="53" t="s">
        <v>143</v>
      </c>
      <c r="Y80" s="53">
        <v>2</v>
      </c>
      <c r="Z80" s="53">
        <v>2</v>
      </c>
      <c r="AA80" s="53">
        <v>2</v>
      </c>
      <c r="AB80" s="53">
        <v>2</v>
      </c>
      <c r="AC80" s="53" t="s">
        <v>143</v>
      </c>
      <c r="AD80" s="53" t="s">
        <v>143</v>
      </c>
      <c r="AE80" s="53">
        <v>2</v>
      </c>
      <c r="AF80" s="53">
        <v>2</v>
      </c>
      <c r="AG80" s="53">
        <v>4</v>
      </c>
      <c r="AH80" s="53">
        <v>4</v>
      </c>
      <c r="AI80" s="53" t="s">
        <v>143</v>
      </c>
      <c r="AJ80" s="53">
        <v>3</v>
      </c>
      <c r="AK80" s="132">
        <f t="shared" si="14"/>
        <v>20</v>
      </c>
      <c r="AL80" s="131">
        <f t="shared" si="15"/>
        <v>11</v>
      </c>
      <c r="AM80" s="92">
        <f t="shared" si="16"/>
        <v>0</v>
      </c>
      <c r="AN80" s="77">
        <f t="shared" si="17"/>
        <v>0</v>
      </c>
      <c r="AO80" s="78">
        <f t="shared" si="18"/>
        <v>9</v>
      </c>
      <c r="AP80" s="79">
        <f t="shared" si="19"/>
        <v>9</v>
      </c>
      <c r="AQ80" s="80">
        <f t="shared" si="20"/>
        <v>5</v>
      </c>
    </row>
    <row r="81" spans="1:43" ht="15.75" hidden="1" x14ac:dyDescent="0.25">
      <c r="A81" s="102">
        <v>10</v>
      </c>
      <c r="B81" s="107" t="s">
        <v>86</v>
      </c>
      <c r="C81" s="41">
        <v>1913</v>
      </c>
      <c r="D81" s="50" t="s">
        <v>55</v>
      </c>
      <c r="E81" s="66">
        <v>2</v>
      </c>
      <c r="F81" s="53">
        <v>4</v>
      </c>
      <c r="G81" s="53" t="s">
        <v>143</v>
      </c>
      <c r="H81" s="53" t="s">
        <v>143</v>
      </c>
      <c r="I81" s="53">
        <v>2</v>
      </c>
      <c r="J81" s="53">
        <v>4</v>
      </c>
      <c r="K81" s="53">
        <v>4</v>
      </c>
      <c r="L81" s="53" t="s">
        <v>143</v>
      </c>
      <c r="M81" s="53" t="s">
        <v>143</v>
      </c>
      <c r="N81" s="53">
        <v>2</v>
      </c>
      <c r="O81" s="53">
        <v>2</v>
      </c>
      <c r="P81" s="53">
        <v>2</v>
      </c>
      <c r="Q81" s="53">
        <v>3</v>
      </c>
      <c r="R81" s="53" t="s">
        <v>143</v>
      </c>
      <c r="S81" s="53">
        <v>4</v>
      </c>
      <c r="T81" s="53">
        <v>4</v>
      </c>
      <c r="U81" s="53">
        <v>4</v>
      </c>
      <c r="V81" s="53">
        <v>4</v>
      </c>
      <c r="W81" s="53">
        <v>4</v>
      </c>
      <c r="X81" s="53" t="s">
        <v>143</v>
      </c>
      <c r="Y81" s="53" t="s">
        <v>143</v>
      </c>
      <c r="Z81" s="53" t="s">
        <v>143</v>
      </c>
      <c r="AA81" s="53">
        <v>3</v>
      </c>
      <c r="AB81" s="53">
        <v>3</v>
      </c>
      <c r="AC81" s="53">
        <v>3</v>
      </c>
      <c r="AD81" s="53">
        <v>3</v>
      </c>
      <c r="AE81" s="53">
        <v>3</v>
      </c>
      <c r="AF81" s="53" t="s">
        <v>143</v>
      </c>
      <c r="AG81" s="53">
        <v>2</v>
      </c>
      <c r="AH81" s="53" t="s">
        <v>143</v>
      </c>
      <c r="AI81" s="53" t="s">
        <v>143</v>
      </c>
      <c r="AJ81" s="53">
        <v>2</v>
      </c>
      <c r="AK81" s="132">
        <f t="shared" si="14"/>
        <v>20</v>
      </c>
      <c r="AL81" s="131">
        <f t="shared" si="15"/>
        <v>11</v>
      </c>
      <c r="AM81" s="92">
        <f t="shared" si="16"/>
        <v>0</v>
      </c>
      <c r="AN81" s="77">
        <f t="shared" si="17"/>
        <v>0</v>
      </c>
      <c r="AO81" s="78">
        <f t="shared" si="18"/>
        <v>10</v>
      </c>
      <c r="AP81" s="79">
        <f t="shared" si="19"/>
        <v>8</v>
      </c>
      <c r="AQ81" s="80">
        <f t="shared" si="20"/>
        <v>6</v>
      </c>
    </row>
    <row r="82" spans="1:43" ht="15.75" hidden="1" x14ac:dyDescent="0.25">
      <c r="A82" s="102">
        <v>10</v>
      </c>
      <c r="B82" s="107" t="s">
        <v>88</v>
      </c>
      <c r="C82" s="41">
        <v>830</v>
      </c>
      <c r="D82" s="50" t="s">
        <v>55</v>
      </c>
      <c r="E82" s="66">
        <v>2</v>
      </c>
      <c r="F82" s="53">
        <v>3</v>
      </c>
      <c r="G82" s="53">
        <v>3</v>
      </c>
      <c r="H82" s="53">
        <v>3</v>
      </c>
      <c r="I82" s="53">
        <v>3</v>
      </c>
      <c r="J82" s="53" t="s">
        <v>143</v>
      </c>
      <c r="K82" s="53">
        <v>2</v>
      </c>
      <c r="L82" s="53">
        <v>2</v>
      </c>
      <c r="M82" s="53" t="s">
        <v>143</v>
      </c>
      <c r="N82" s="53" t="s">
        <v>143</v>
      </c>
      <c r="O82" s="53">
        <v>2</v>
      </c>
      <c r="P82" s="53">
        <v>4</v>
      </c>
      <c r="Q82" s="53">
        <v>4</v>
      </c>
      <c r="R82" s="53">
        <v>4</v>
      </c>
      <c r="S82" s="53" t="s">
        <v>143</v>
      </c>
      <c r="T82" s="53" t="s">
        <v>143</v>
      </c>
      <c r="U82" s="53" t="s">
        <v>143</v>
      </c>
      <c r="V82" s="53" t="s">
        <v>143</v>
      </c>
      <c r="W82" s="53">
        <v>3</v>
      </c>
      <c r="X82" s="53">
        <v>3</v>
      </c>
      <c r="Y82" s="53">
        <v>3</v>
      </c>
      <c r="Z82" s="53" t="s">
        <v>143</v>
      </c>
      <c r="AA82" s="53" t="s">
        <v>143</v>
      </c>
      <c r="AB82" s="53" t="s">
        <v>143</v>
      </c>
      <c r="AC82" s="53">
        <v>3</v>
      </c>
      <c r="AD82" s="53">
        <v>3</v>
      </c>
      <c r="AE82" s="53">
        <v>3</v>
      </c>
      <c r="AF82" s="53">
        <v>3</v>
      </c>
      <c r="AG82" s="53" t="s">
        <v>143</v>
      </c>
      <c r="AH82" s="53">
        <v>2</v>
      </c>
      <c r="AI82" s="53">
        <v>4</v>
      </c>
      <c r="AJ82" s="53">
        <v>4</v>
      </c>
      <c r="AK82" s="132">
        <f t="shared" si="14"/>
        <v>20</v>
      </c>
      <c r="AL82" s="131">
        <f t="shared" si="15"/>
        <v>11</v>
      </c>
      <c r="AM82" s="92">
        <f t="shared" si="16"/>
        <v>0</v>
      </c>
      <c r="AN82" s="77">
        <f t="shared" si="17"/>
        <v>0</v>
      </c>
      <c r="AO82" s="78">
        <f t="shared" si="18"/>
        <v>10</v>
      </c>
      <c r="AP82" s="79">
        <f t="shared" si="19"/>
        <v>5</v>
      </c>
      <c r="AQ82" s="80">
        <f t="shared" si="20"/>
        <v>11</v>
      </c>
    </row>
    <row r="83" spans="1:43" ht="15.75" hidden="1" x14ac:dyDescent="0.25">
      <c r="A83" s="52">
        <v>10</v>
      </c>
      <c r="B83" s="105" t="s">
        <v>89</v>
      </c>
      <c r="C83" s="39">
        <v>1758</v>
      </c>
      <c r="D83" s="44" t="s">
        <v>55</v>
      </c>
      <c r="E83" s="64">
        <v>2</v>
      </c>
      <c r="F83" s="53">
        <v>4</v>
      </c>
      <c r="G83" s="53">
        <v>4</v>
      </c>
      <c r="H83" s="53">
        <v>4</v>
      </c>
      <c r="I83" s="53" t="s">
        <v>143</v>
      </c>
      <c r="J83" s="53">
        <v>3</v>
      </c>
      <c r="K83" s="53">
        <v>3</v>
      </c>
      <c r="L83" s="53">
        <v>3</v>
      </c>
      <c r="M83" s="53">
        <v>4</v>
      </c>
      <c r="N83" s="53">
        <v>4</v>
      </c>
      <c r="O83" s="53" t="s">
        <v>143</v>
      </c>
      <c r="P83" s="53" t="s">
        <v>143</v>
      </c>
      <c r="Q83" s="53">
        <v>2</v>
      </c>
      <c r="R83" s="53">
        <v>2</v>
      </c>
      <c r="S83" s="53">
        <v>2</v>
      </c>
      <c r="T83" s="53" t="s">
        <v>143</v>
      </c>
      <c r="U83" s="53">
        <v>1</v>
      </c>
      <c r="V83" s="53" t="s">
        <v>143</v>
      </c>
      <c r="W83" s="53" t="s">
        <v>143</v>
      </c>
      <c r="X83" s="53">
        <v>4</v>
      </c>
      <c r="Y83" s="53">
        <v>4</v>
      </c>
      <c r="Z83" s="53">
        <v>4</v>
      </c>
      <c r="AA83" s="53" t="s">
        <v>143</v>
      </c>
      <c r="AB83" s="53" t="s">
        <v>143</v>
      </c>
      <c r="AC83" s="53" t="s">
        <v>143</v>
      </c>
      <c r="AD83" s="53">
        <v>2</v>
      </c>
      <c r="AE83" s="53" t="s">
        <v>143</v>
      </c>
      <c r="AF83" s="53" t="s">
        <v>143</v>
      </c>
      <c r="AG83" s="53">
        <v>3</v>
      </c>
      <c r="AH83" s="53">
        <v>3</v>
      </c>
      <c r="AI83" s="53">
        <v>3</v>
      </c>
      <c r="AJ83" s="53">
        <v>4</v>
      </c>
      <c r="AK83" s="132">
        <f t="shared" si="14"/>
        <v>20</v>
      </c>
      <c r="AL83" s="131">
        <f t="shared" si="15"/>
        <v>11</v>
      </c>
      <c r="AM83" s="92">
        <f t="shared" si="16"/>
        <v>0</v>
      </c>
      <c r="AN83" s="77">
        <f t="shared" si="17"/>
        <v>0</v>
      </c>
      <c r="AO83" s="78">
        <f t="shared" si="18"/>
        <v>11</v>
      </c>
      <c r="AP83" s="79">
        <f t="shared" si="19"/>
        <v>9</v>
      </c>
      <c r="AQ83" s="80">
        <f t="shared" si="20"/>
        <v>6</v>
      </c>
    </row>
    <row r="84" spans="1:43" ht="15.75" hidden="1" x14ac:dyDescent="0.25">
      <c r="A84" s="52">
        <v>10</v>
      </c>
      <c r="B84" s="105" t="s">
        <v>80</v>
      </c>
      <c r="C84" s="39">
        <v>1893</v>
      </c>
      <c r="D84" s="44" t="s">
        <v>23</v>
      </c>
      <c r="E84" s="64">
        <v>3</v>
      </c>
      <c r="F84" s="53" t="s">
        <v>143</v>
      </c>
      <c r="G84" s="53">
        <v>2</v>
      </c>
      <c r="H84" s="53">
        <v>2</v>
      </c>
      <c r="I84" s="53">
        <v>2</v>
      </c>
      <c r="J84" s="53">
        <v>2</v>
      </c>
      <c r="K84" s="53" t="s">
        <v>143</v>
      </c>
      <c r="L84" s="53" t="s">
        <v>143</v>
      </c>
      <c r="M84" s="53" t="s">
        <v>143</v>
      </c>
      <c r="N84" s="53">
        <v>2</v>
      </c>
      <c r="O84" s="53">
        <v>4</v>
      </c>
      <c r="P84" s="53">
        <v>4</v>
      </c>
      <c r="Q84" s="53" t="s">
        <v>143</v>
      </c>
      <c r="R84" s="53">
        <v>3</v>
      </c>
      <c r="S84" s="53">
        <v>3</v>
      </c>
      <c r="T84" s="53">
        <v>3</v>
      </c>
      <c r="U84" s="53" t="s">
        <v>143</v>
      </c>
      <c r="V84" s="53" t="s">
        <v>143</v>
      </c>
      <c r="W84" s="53" t="s">
        <v>143</v>
      </c>
      <c r="X84" s="53">
        <v>1</v>
      </c>
      <c r="Y84" s="53">
        <v>1</v>
      </c>
      <c r="Z84" s="53">
        <v>1</v>
      </c>
      <c r="AA84" s="53">
        <v>1</v>
      </c>
      <c r="AB84" s="53">
        <v>1</v>
      </c>
      <c r="AC84" s="53" t="s">
        <v>143</v>
      </c>
      <c r="AD84" s="53">
        <v>1</v>
      </c>
      <c r="AE84" s="53">
        <v>4</v>
      </c>
      <c r="AF84" s="53" t="s">
        <v>143</v>
      </c>
      <c r="AG84" s="53" t="s">
        <v>143</v>
      </c>
      <c r="AH84" s="53">
        <v>1</v>
      </c>
      <c r="AI84" s="53">
        <v>1</v>
      </c>
      <c r="AJ84" s="53">
        <v>1</v>
      </c>
      <c r="AK84" s="132">
        <f t="shared" si="14"/>
        <v>20</v>
      </c>
      <c r="AL84" s="131">
        <f t="shared" si="15"/>
        <v>11</v>
      </c>
      <c r="AM84" s="92">
        <f t="shared" si="16"/>
        <v>0</v>
      </c>
      <c r="AN84" s="77">
        <f t="shared" si="17"/>
        <v>0</v>
      </c>
      <c r="AO84" s="78">
        <f t="shared" si="18"/>
        <v>10</v>
      </c>
      <c r="AP84" s="79">
        <f t="shared" si="19"/>
        <v>3</v>
      </c>
      <c r="AQ84" s="80">
        <f t="shared" si="20"/>
        <v>3</v>
      </c>
    </row>
    <row r="85" spans="1:43" ht="15.75" hidden="1" x14ac:dyDescent="0.25">
      <c r="A85" s="52">
        <v>10</v>
      </c>
      <c r="B85" s="105" t="s">
        <v>72</v>
      </c>
      <c r="C85" s="39">
        <v>1927</v>
      </c>
      <c r="D85" s="44" t="s">
        <v>55</v>
      </c>
      <c r="E85" s="64">
        <v>2</v>
      </c>
      <c r="F85" s="53">
        <v>2</v>
      </c>
      <c r="G85" s="53">
        <v>2</v>
      </c>
      <c r="H85" s="53">
        <v>3</v>
      </c>
      <c r="I85" s="53">
        <v>3</v>
      </c>
      <c r="J85" s="53" t="s">
        <v>143</v>
      </c>
      <c r="K85" s="53">
        <v>1</v>
      </c>
      <c r="L85" s="53">
        <v>2</v>
      </c>
      <c r="M85" s="53">
        <v>2</v>
      </c>
      <c r="N85" s="53">
        <v>3</v>
      </c>
      <c r="O85" s="53" t="s">
        <v>144</v>
      </c>
      <c r="P85" s="53" t="s">
        <v>144</v>
      </c>
      <c r="Q85" s="53" t="s">
        <v>144</v>
      </c>
      <c r="R85" s="53" t="s">
        <v>144</v>
      </c>
      <c r="S85" s="53" t="s">
        <v>144</v>
      </c>
      <c r="T85" s="53" t="s">
        <v>144</v>
      </c>
      <c r="U85" s="53" t="s">
        <v>144</v>
      </c>
      <c r="V85" s="53" t="s">
        <v>144</v>
      </c>
      <c r="W85" s="53" t="s">
        <v>144</v>
      </c>
      <c r="X85" s="53" t="s">
        <v>144</v>
      </c>
      <c r="Y85" s="53" t="s">
        <v>144</v>
      </c>
      <c r="Z85" s="53" t="s">
        <v>144</v>
      </c>
      <c r="AA85" s="53" t="s">
        <v>144</v>
      </c>
      <c r="AB85" s="53" t="s">
        <v>144</v>
      </c>
      <c r="AC85" s="53" t="s">
        <v>144</v>
      </c>
      <c r="AD85" s="53" t="s">
        <v>144</v>
      </c>
      <c r="AE85" s="53" t="s">
        <v>144</v>
      </c>
      <c r="AF85" s="53" t="s">
        <v>144</v>
      </c>
      <c r="AG85" s="53" t="s">
        <v>144</v>
      </c>
      <c r="AH85" s="53" t="s">
        <v>144</v>
      </c>
      <c r="AI85" s="53" t="s">
        <v>144</v>
      </c>
      <c r="AJ85" s="53" t="s">
        <v>144</v>
      </c>
      <c r="AK85" s="132">
        <f t="shared" si="14"/>
        <v>8</v>
      </c>
      <c r="AL85" s="131">
        <f t="shared" si="15"/>
        <v>1</v>
      </c>
      <c r="AM85" s="92">
        <f t="shared" si="16"/>
        <v>22</v>
      </c>
      <c r="AN85" s="77">
        <f t="shared" si="17"/>
        <v>0</v>
      </c>
      <c r="AO85" s="78">
        <f t="shared" si="18"/>
        <v>8</v>
      </c>
      <c r="AP85" s="79">
        <f t="shared" si="19"/>
        <v>0</v>
      </c>
      <c r="AQ85" s="80">
        <f t="shared" si="20"/>
        <v>3</v>
      </c>
    </row>
    <row r="86" spans="1:43" ht="15.75" x14ac:dyDescent="0.25">
      <c r="A86" s="52">
        <v>11</v>
      </c>
      <c r="B86" s="105" t="s">
        <v>96</v>
      </c>
      <c r="C86" s="39">
        <v>1442</v>
      </c>
      <c r="D86" s="44" t="s">
        <v>55</v>
      </c>
      <c r="E86" s="64">
        <v>2</v>
      </c>
      <c r="F86" s="53" t="s">
        <v>143</v>
      </c>
      <c r="G86" s="53" t="s">
        <v>143</v>
      </c>
      <c r="H86" s="53">
        <v>1</v>
      </c>
      <c r="I86" s="53">
        <v>1</v>
      </c>
      <c r="J86" s="53">
        <v>1</v>
      </c>
      <c r="K86" s="53">
        <v>1</v>
      </c>
      <c r="L86" s="53">
        <v>1</v>
      </c>
      <c r="M86" s="53" t="s">
        <v>143</v>
      </c>
      <c r="N86" s="53" t="s">
        <v>143</v>
      </c>
      <c r="O86" s="53">
        <v>1</v>
      </c>
      <c r="P86" s="53">
        <v>1</v>
      </c>
      <c r="Q86" s="53">
        <v>1</v>
      </c>
      <c r="R86" s="53">
        <v>1</v>
      </c>
      <c r="S86" s="53">
        <v>1</v>
      </c>
      <c r="T86" s="53" t="s">
        <v>143</v>
      </c>
      <c r="U86" s="53" t="s">
        <v>143</v>
      </c>
      <c r="V86" s="53">
        <v>1</v>
      </c>
      <c r="W86" s="53">
        <v>1</v>
      </c>
      <c r="X86" s="53">
        <v>1</v>
      </c>
      <c r="Y86" s="53">
        <v>1</v>
      </c>
      <c r="Z86" s="53">
        <v>1</v>
      </c>
      <c r="AA86" s="53" t="s">
        <v>143</v>
      </c>
      <c r="AB86" s="53" t="s">
        <v>143</v>
      </c>
      <c r="AC86" s="53">
        <v>1</v>
      </c>
      <c r="AD86" s="53">
        <v>1</v>
      </c>
      <c r="AE86" s="53">
        <v>1</v>
      </c>
      <c r="AF86" s="53">
        <v>1</v>
      </c>
      <c r="AG86" s="53">
        <v>1</v>
      </c>
      <c r="AH86" s="53" t="s">
        <v>143</v>
      </c>
      <c r="AI86" s="53" t="s">
        <v>143</v>
      </c>
      <c r="AJ86" s="53" t="s">
        <v>143</v>
      </c>
      <c r="AK86" s="132">
        <f t="shared" si="14"/>
        <v>20</v>
      </c>
      <c r="AL86" s="131">
        <f t="shared" si="15"/>
        <v>11</v>
      </c>
      <c r="AM86" s="92">
        <f t="shared" si="16"/>
        <v>0</v>
      </c>
      <c r="AN86" s="77">
        <f t="shared" si="17"/>
        <v>0</v>
      </c>
      <c r="AO86" s="78">
        <f t="shared" si="18"/>
        <v>10</v>
      </c>
      <c r="AP86" s="79">
        <f t="shared" si="19"/>
        <v>0</v>
      </c>
      <c r="AQ86" s="80">
        <f t="shared" si="20"/>
        <v>0</v>
      </c>
    </row>
    <row r="87" spans="1:43" ht="15.75" x14ac:dyDescent="0.25">
      <c r="A87" s="52">
        <v>11</v>
      </c>
      <c r="B87" s="105" t="s">
        <v>90</v>
      </c>
      <c r="C87" s="39">
        <v>2534</v>
      </c>
      <c r="D87" s="44" t="s">
        <v>55</v>
      </c>
      <c r="E87" s="64">
        <v>2</v>
      </c>
      <c r="F87" s="53" t="s">
        <v>143</v>
      </c>
      <c r="G87" s="53" t="s">
        <v>143</v>
      </c>
      <c r="H87" s="53">
        <v>1</v>
      </c>
      <c r="I87" s="53">
        <v>1</v>
      </c>
      <c r="J87" s="53">
        <v>1</v>
      </c>
      <c r="K87" s="53">
        <v>1</v>
      </c>
      <c r="L87" s="53">
        <v>1</v>
      </c>
      <c r="M87" s="53" t="s">
        <v>143</v>
      </c>
      <c r="N87" s="53" t="s">
        <v>143</v>
      </c>
      <c r="O87" s="53">
        <v>1</v>
      </c>
      <c r="P87" s="53">
        <v>1</v>
      </c>
      <c r="Q87" s="53">
        <v>1</v>
      </c>
      <c r="R87" s="53">
        <v>1</v>
      </c>
      <c r="S87" s="53">
        <v>1</v>
      </c>
      <c r="T87" s="53" t="s">
        <v>143</v>
      </c>
      <c r="U87" s="53" t="s">
        <v>143</v>
      </c>
      <c r="V87" s="53">
        <v>1</v>
      </c>
      <c r="W87" s="53">
        <v>1</v>
      </c>
      <c r="X87" s="53">
        <v>1</v>
      </c>
      <c r="Y87" s="53">
        <v>1</v>
      </c>
      <c r="Z87" s="53">
        <v>1</v>
      </c>
      <c r="AA87" s="53" t="s">
        <v>143</v>
      </c>
      <c r="AB87" s="53" t="s">
        <v>143</v>
      </c>
      <c r="AC87" s="53">
        <v>1</v>
      </c>
      <c r="AD87" s="53">
        <v>1</v>
      </c>
      <c r="AE87" s="53">
        <v>1</v>
      </c>
      <c r="AF87" s="53">
        <v>1</v>
      </c>
      <c r="AG87" s="53" t="s">
        <v>143</v>
      </c>
      <c r="AH87" s="53" t="s">
        <v>143</v>
      </c>
      <c r="AI87" s="53" t="s">
        <v>143</v>
      </c>
      <c r="AJ87" s="53">
        <v>1</v>
      </c>
      <c r="AK87" s="132">
        <f t="shared" si="14"/>
        <v>20</v>
      </c>
      <c r="AL87" s="131">
        <f t="shared" si="15"/>
        <v>11</v>
      </c>
      <c r="AM87" s="92">
        <f t="shared" si="16"/>
        <v>0</v>
      </c>
      <c r="AN87" s="77">
        <f t="shared" si="17"/>
        <v>0</v>
      </c>
      <c r="AO87" s="78">
        <f t="shared" si="18"/>
        <v>10</v>
      </c>
      <c r="AP87" s="79">
        <f t="shared" si="19"/>
        <v>0</v>
      </c>
      <c r="AQ87" s="80">
        <f t="shared" si="20"/>
        <v>0</v>
      </c>
    </row>
    <row r="88" spans="1:43" ht="15.75" x14ac:dyDescent="0.25">
      <c r="A88" s="52">
        <v>11</v>
      </c>
      <c r="B88" s="105" t="s">
        <v>92</v>
      </c>
      <c r="C88" s="39">
        <v>4805</v>
      </c>
      <c r="D88" s="44" t="s">
        <v>55</v>
      </c>
      <c r="E88" s="64">
        <v>2</v>
      </c>
      <c r="F88" s="53" t="s">
        <v>143</v>
      </c>
      <c r="G88" s="53" t="s">
        <v>143</v>
      </c>
      <c r="H88" s="53">
        <v>1</v>
      </c>
      <c r="I88" s="53">
        <v>1</v>
      </c>
      <c r="J88" s="53">
        <v>1</v>
      </c>
      <c r="K88" s="53">
        <v>1</v>
      </c>
      <c r="L88" s="53">
        <v>1</v>
      </c>
      <c r="M88" s="53" t="s">
        <v>143</v>
      </c>
      <c r="N88" s="53" t="s">
        <v>143</v>
      </c>
      <c r="O88" s="53">
        <v>1</v>
      </c>
      <c r="P88" s="53">
        <v>1</v>
      </c>
      <c r="Q88" s="53">
        <v>1</v>
      </c>
      <c r="R88" s="53">
        <v>1</v>
      </c>
      <c r="S88" s="53">
        <v>1</v>
      </c>
      <c r="T88" s="53" t="s">
        <v>143</v>
      </c>
      <c r="U88" s="53" t="s">
        <v>143</v>
      </c>
      <c r="V88" s="53">
        <v>1</v>
      </c>
      <c r="W88" s="53">
        <v>1</v>
      </c>
      <c r="X88" s="53">
        <v>1</v>
      </c>
      <c r="Y88" s="53">
        <v>1</v>
      </c>
      <c r="Z88" s="53">
        <v>1</v>
      </c>
      <c r="AA88" s="53" t="s">
        <v>143</v>
      </c>
      <c r="AB88" s="53" t="s">
        <v>143</v>
      </c>
      <c r="AC88" s="53">
        <v>1</v>
      </c>
      <c r="AD88" s="53">
        <v>1</v>
      </c>
      <c r="AE88" s="53">
        <v>1</v>
      </c>
      <c r="AF88" s="53">
        <v>1</v>
      </c>
      <c r="AG88" s="53">
        <v>1</v>
      </c>
      <c r="AH88" s="53" t="s">
        <v>143</v>
      </c>
      <c r="AI88" s="53" t="s">
        <v>143</v>
      </c>
      <c r="AJ88" s="53" t="s">
        <v>143</v>
      </c>
      <c r="AK88" s="132">
        <f t="shared" si="14"/>
        <v>20</v>
      </c>
      <c r="AL88" s="131">
        <f t="shared" si="15"/>
        <v>11</v>
      </c>
      <c r="AM88" s="92">
        <f t="shared" si="16"/>
        <v>0</v>
      </c>
      <c r="AN88" s="77">
        <f t="shared" si="17"/>
        <v>0</v>
      </c>
      <c r="AO88" s="78">
        <f t="shared" si="18"/>
        <v>10</v>
      </c>
      <c r="AP88" s="79">
        <f t="shared" si="19"/>
        <v>0</v>
      </c>
      <c r="AQ88" s="80">
        <f t="shared" si="20"/>
        <v>0</v>
      </c>
    </row>
    <row r="89" spans="1:43" ht="15.75" hidden="1" x14ac:dyDescent="0.25">
      <c r="A89" s="52">
        <v>11</v>
      </c>
      <c r="B89" s="105" t="s">
        <v>94</v>
      </c>
      <c r="C89" s="39">
        <v>353</v>
      </c>
      <c r="D89" s="44" t="s">
        <v>55</v>
      </c>
      <c r="E89" s="64">
        <v>2</v>
      </c>
      <c r="F89" s="53" t="s">
        <v>144</v>
      </c>
      <c r="G89" s="53" t="s">
        <v>144</v>
      </c>
      <c r="H89" s="53" t="s">
        <v>144</v>
      </c>
      <c r="I89" s="53" t="s">
        <v>144</v>
      </c>
      <c r="J89" s="53" t="s">
        <v>144</v>
      </c>
      <c r="K89" s="53" t="s">
        <v>144</v>
      </c>
      <c r="L89" s="53" t="s">
        <v>144</v>
      </c>
      <c r="M89" s="53" t="s">
        <v>144</v>
      </c>
      <c r="N89" s="53" t="s">
        <v>144</v>
      </c>
      <c r="O89" s="53" t="s">
        <v>144</v>
      </c>
      <c r="P89" s="53" t="s">
        <v>144</v>
      </c>
      <c r="Q89" s="53" t="s">
        <v>144</v>
      </c>
      <c r="R89" s="53" t="s">
        <v>144</v>
      </c>
      <c r="S89" s="53" t="s">
        <v>144</v>
      </c>
      <c r="T89" s="53" t="s">
        <v>144</v>
      </c>
      <c r="U89" s="53" t="s">
        <v>144</v>
      </c>
      <c r="V89" s="53" t="s">
        <v>144</v>
      </c>
      <c r="W89" s="53">
        <v>1</v>
      </c>
      <c r="X89" s="53">
        <v>1</v>
      </c>
      <c r="Y89" s="53" t="s">
        <v>143</v>
      </c>
      <c r="Z89" s="53">
        <v>1</v>
      </c>
      <c r="AA89" s="53">
        <v>1</v>
      </c>
      <c r="AB89" s="53">
        <v>1</v>
      </c>
      <c r="AC89" s="53">
        <v>1</v>
      </c>
      <c r="AD89" s="53" t="s">
        <v>143</v>
      </c>
      <c r="AE89" s="53">
        <v>1</v>
      </c>
      <c r="AF89" s="53">
        <v>1</v>
      </c>
      <c r="AG89" s="53">
        <v>1</v>
      </c>
      <c r="AH89" s="53">
        <v>1</v>
      </c>
      <c r="AI89" s="53" t="s">
        <v>143</v>
      </c>
      <c r="AJ89" s="53">
        <v>1</v>
      </c>
      <c r="AK89" s="132">
        <f t="shared" si="14"/>
        <v>11</v>
      </c>
      <c r="AL89" s="131">
        <f t="shared" si="15"/>
        <v>3</v>
      </c>
      <c r="AM89" s="92">
        <f t="shared" si="16"/>
        <v>17</v>
      </c>
      <c r="AN89" s="77">
        <f t="shared" si="17"/>
        <v>0</v>
      </c>
      <c r="AO89" s="78">
        <f t="shared" si="18"/>
        <v>0</v>
      </c>
      <c r="AP89" s="79">
        <f t="shared" si="19"/>
        <v>0</v>
      </c>
      <c r="AQ89" s="80">
        <f t="shared" si="20"/>
        <v>0</v>
      </c>
    </row>
    <row r="90" spans="1:43" ht="15.75" hidden="1" x14ac:dyDescent="0.25">
      <c r="A90" s="52">
        <v>11</v>
      </c>
      <c r="B90" s="105" t="s">
        <v>12</v>
      </c>
      <c r="C90" s="39">
        <v>3945</v>
      </c>
      <c r="D90" s="44" t="s">
        <v>55</v>
      </c>
      <c r="E90" s="64">
        <v>2</v>
      </c>
      <c r="F90" s="53" t="s">
        <v>144</v>
      </c>
      <c r="G90" s="53" t="s">
        <v>144</v>
      </c>
      <c r="H90" s="53" t="s">
        <v>144</v>
      </c>
      <c r="I90" s="53" t="s">
        <v>144</v>
      </c>
      <c r="J90" s="53" t="s">
        <v>144</v>
      </c>
      <c r="K90" s="53" t="s">
        <v>144</v>
      </c>
      <c r="L90" s="53" t="s">
        <v>144</v>
      </c>
      <c r="M90" s="53" t="s">
        <v>144</v>
      </c>
      <c r="N90" s="53" t="s">
        <v>144</v>
      </c>
      <c r="O90" s="53" t="s">
        <v>144</v>
      </c>
      <c r="P90" s="53" t="s">
        <v>144</v>
      </c>
      <c r="Q90" s="53" t="s">
        <v>144</v>
      </c>
      <c r="R90" s="53" t="s">
        <v>144</v>
      </c>
      <c r="S90" s="53" t="s">
        <v>144</v>
      </c>
      <c r="T90" s="53" t="s">
        <v>144</v>
      </c>
      <c r="U90" s="53" t="s">
        <v>144</v>
      </c>
      <c r="V90" s="53" t="s">
        <v>144</v>
      </c>
      <c r="W90" s="53" t="s">
        <v>144</v>
      </c>
      <c r="X90" s="53" t="s">
        <v>144</v>
      </c>
      <c r="Y90" s="53" t="s">
        <v>144</v>
      </c>
      <c r="Z90" s="53" t="s">
        <v>144</v>
      </c>
      <c r="AA90" s="53" t="s">
        <v>144</v>
      </c>
      <c r="AB90" s="53" t="s">
        <v>144</v>
      </c>
      <c r="AC90" s="53" t="s">
        <v>144</v>
      </c>
      <c r="AD90" s="53" t="s">
        <v>144</v>
      </c>
      <c r="AE90" s="53" t="s">
        <v>144</v>
      </c>
      <c r="AF90" s="53">
        <v>1</v>
      </c>
      <c r="AG90" s="53">
        <v>1</v>
      </c>
      <c r="AH90" s="53">
        <v>1</v>
      </c>
      <c r="AI90" s="53">
        <v>1</v>
      </c>
      <c r="AJ90" s="53" t="s">
        <v>143</v>
      </c>
      <c r="AK90" s="132">
        <f t="shared" si="14"/>
        <v>4</v>
      </c>
      <c r="AL90" s="131">
        <f t="shared" si="15"/>
        <v>1</v>
      </c>
      <c r="AM90" s="92">
        <f t="shared" si="16"/>
        <v>26</v>
      </c>
      <c r="AN90" s="77">
        <f t="shared" si="17"/>
        <v>0</v>
      </c>
      <c r="AO90" s="78">
        <f t="shared" si="18"/>
        <v>0</v>
      </c>
      <c r="AP90" s="79">
        <f t="shared" si="19"/>
        <v>0</v>
      </c>
      <c r="AQ90" s="80">
        <f t="shared" si="20"/>
        <v>0</v>
      </c>
    </row>
    <row r="91" spans="1:43" ht="15.75" hidden="1" x14ac:dyDescent="0.25">
      <c r="A91" s="52">
        <v>11</v>
      </c>
      <c r="B91" s="105" t="s">
        <v>12</v>
      </c>
      <c r="C91" s="39">
        <v>3945</v>
      </c>
      <c r="D91" s="44" t="s">
        <v>55</v>
      </c>
      <c r="E91" s="64">
        <v>2</v>
      </c>
      <c r="F91" s="53" t="s">
        <v>144</v>
      </c>
      <c r="G91" s="53" t="s">
        <v>144</v>
      </c>
      <c r="H91" s="53" t="s">
        <v>144</v>
      </c>
      <c r="I91" s="53" t="s">
        <v>144</v>
      </c>
      <c r="J91" s="53" t="s">
        <v>144</v>
      </c>
      <c r="K91" s="53" t="s">
        <v>144</v>
      </c>
      <c r="L91" s="53" t="s">
        <v>144</v>
      </c>
      <c r="M91" s="53" t="s">
        <v>144</v>
      </c>
      <c r="N91" s="53" t="s">
        <v>144</v>
      </c>
      <c r="O91" s="53" t="s">
        <v>144</v>
      </c>
      <c r="P91" s="53" t="s">
        <v>144</v>
      </c>
      <c r="Q91" s="53" t="s">
        <v>144</v>
      </c>
      <c r="R91" s="53" t="s">
        <v>144</v>
      </c>
      <c r="S91" s="53" t="s">
        <v>144</v>
      </c>
      <c r="T91" s="53" t="s">
        <v>144</v>
      </c>
      <c r="U91" s="53" t="s">
        <v>144</v>
      </c>
      <c r="V91" s="53" t="s">
        <v>144</v>
      </c>
      <c r="W91" s="53" t="s">
        <v>144</v>
      </c>
      <c r="X91" s="53" t="s">
        <v>144</v>
      </c>
      <c r="Y91" s="53" t="s">
        <v>144</v>
      </c>
      <c r="Z91" s="53" t="s">
        <v>144</v>
      </c>
      <c r="AA91" s="53" t="s">
        <v>144</v>
      </c>
      <c r="AB91" s="53" t="s">
        <v>144</v>
      </c>
      <c r="AC91" s="53" t="s">
        <v>144</v>
      </c>
      <c r="AD91" s="53" t="s">
        <v>144</v>
      </c>
      <c r="AE91" s="53" t="s">
        <v>144</v>
      </c>
      <c r="AF91" s="53">
        <v>1</v>
      </c>
      <c r="AG91" s="53">
        <v>1</v>
      </c>
      <c r="AH91" s="53">
        <v>1</v>
      </c>
      <c r="AI91" s="53">
        <v>1</v>
      </c>
      <c r="AJ91" s="53" t="s">
        <v>143</v>
      </c>
      <c r="AK91" s="132">
        <f t="shared" si="14"/>
        <v>4</v>
      </c>
      <c r="AL91" s="131">
        <f t="shared" si="15"/>
        <v>1</v>
      </c>
      <c r="AM91" s="92">
        <f t="shared" si="16"/>
        <v>26</v>
      </c>
      <c r="AN91" s="77">
        <f t="shared" si="17"/>
        <v>0</v>
      </c>
      <c r="AO91" s="78">
        <f t="shared" si="18"/>
        <v>0</v>
      </c>
      <c r="AP91" s="79">
        <f t="shared" si="19"/>
        <v>0</v>
      </c>
      <c r="AQ91" s="80">
        <f t="shared" si="20"/>
        <v>0</v>
      </c>
    </row>
    <row r="92" spans="1:43" ht="15.75" hidden="1" x14ac:dyDescent="0.25">
      <c r="A92" s="100">
        <v>12</v>
      </c>
      <c r="B92" s="101" t="s">
        <v>98</v>
      </c>
      <c r="C92" s="40">
        <v>3967</v>
      </c>
      <c r="D92" s="48" t="s">
        <v>41</v>
      </c>
      <c r="E92" s="65">
        <v>5</v>
      </c>
      <c r="F92" s="53">
        <v>2</v>
      </c>
      <c r="G92" s="53" t="s">
        <v>143</v>
      </c>
      <c r="H92" s="53" t="s">
        <v>143</v>
      </c>
      <c r="I92" s="53" t="s">
        <v>143</v>
      </c>
      <c r="J92" s="53">
        <v>3</v>
      </c>
      <c r="K92" s="53">
        <v>4</v>
      </c>
      <c r="L92" s="53">
        <v>4</v>
      </c>
      <c r="M92" s="53">
        <v>4</v>
      </c>
      <c r="N92" s="53" t="s">
        <v>143</v>
      </c>
      <c r="O92" s="53">
        <v>3</v>
      </c>
      <c r="P92" s="53">
        <v>3</v>
      </c>
      <c r="Q92" s="53">
        <v>3</v>
      </c>
      <c r="R92" s="53">
        <v>3</v>
      </c>
      <c r="S92" s="53" t="s">
        <v>143</v>
      </c>
      <c r="T92" s="53" t="s">
        <v>143</v>
      </c>
      <c r="U92" s="53">
        <v>2</v>
      </c>
      <c r="V92" s="53">
        <v>2</v>
      </c>
      <c r="W92" s="53">
        <v>2</v>
      </c>
      <c r="X92" s="53">
        <v>2</v>
      </c>
      <c r="Y92" s="53" t="s">
        <v>143</v>
      </c>
      <c r="Z92" s="53" t="s">
        <v>143</v>
      </c>
      <c r="AA92" s="53">
        <v>4</v>
      </c>
      <c r="AB92" s="53">
        <v>4</v>
      </c>
      <c r="AC92" s="53">
        <v>4</v>
      </c>
      <c r="AD92" s="53">
        <v>4</v>
      </c>
      <c r="AE92" s="53" t="s">
        <v>143</v>
      </c>
      <c r="AF92" s="53" t="s">
        <v>143</v>
      </c>
      <c r="AG92" s="53">
        <v>3</v>
      </c>
      <c r="AH92" s="53">
        <v>3</v>
      </c>
      <c r="AI92" s="53">
        <v>3</v>
      </c>
      <c r="AJ92" s="53" t="s">
        <v>143</v>
      </c>
      <c r="AK92" s="132">
        <f t="shared" si="14"/>
        <v>20</v>
      </c>
      <c r="AL92" s="131">
        <f t="shared" si="15"/>
        <v>11</v>
      </c>
      <c r="AM92" s="92">
        <f t="shared" si="16"/>
        <v>0</v>
      </c>
      <c r="AN92" s="77">
        <f t="shared" si="17"/>
        <v>0</v>
      </c>
      <c r="AO92" s="78">
        <f t="shared" si="18"/>
        <v>9</v>
      </c>
      <c r="AP92" s="79">
        <f t="shared" si="19"/>
        <v>7</v>
      </c>
      <c r="AQ92" s="80">
        <f t="shared" si="20"/>
        <v>8</v>
      </c>
    </row>
    <row r="93" spans="1:43" ht="15.75" hidden="1" x14ac:dyDescent="0.25">
      <c r="A93" s="102">
        <v>12</v>
      </c>
      <c r="B93" s="103" t="s">
        <v>99</v>
      </c>
      <c r="C93" s="41">
        <v>3903</v>
      </c>
      <c r="D93" s="50" t="s">
        <v>41</v>
      </c>
      <c r="E93" s="66">
        <v>4</v>
      </c>
      <c r="F93" s="53" t="s">
        <v>143</v>
      </c>
      <c r="G93" s="53" t="s">
        <v>143</v>
      </c>
      <c r="H93" s="53">
        <v>2</v>
      </c>
      <c r="I93" s="53">
        <v>2</v>
      </c>
      <c r="J93" s="53">
        <v>2</v>
      </c>
      <c r="K93" s="53">
        <v>3</v>
      </c>
      <c r="L93" s="53" t="s">
        <v>143</v>
      </c>
      <c r="M93" s="53" t="s">
        <v>143</v>
      </c>
      <c r="N93" s="53">
        <v>4</v>
      </c>
      <c r="O93" s="53">
        <v>4</v>
      </c>
      <c r="P93" s="53">
        <v>4</v>
      </c>
      <c r="Q93" s="53" t="s">
        <v>143</v>
      </c>
      <c r="R93" s="53" t="s">
        <v>143</v>
      </c>
      <c r="S93" s="53">
        <v>3</v>
      </c>
      <c r="T93" s="53">
        <v>3</v>
      </c>
      <c r="U93" s="53">
        <v>3</v>
      </c>
      <c r="V93" s="53">
        <v>3</v>
      </c>
      <c r="W93" s="53" t="s">
        <v>143</v>
      </c>
      <c r="X93" s="53" t="s">
        <v>143</v>
      </c>
      <c r="Y93" s="53">
        <v>2</v>
      </c>
      <c r="Z93" s="53">
        <v>2</v>
      </c>
      <c r="AA93" s="53">
        <v>2</v>
      </c>
      <c r="AB93" s="53">
        <v>2</v>
      </c>
      <c r="AC93" s="53" t="s">
        <v>143</v>
      </c>
      <c r="AD93" s="53" t="s">
        <v>143</v>
      </c>
      <c r="AE93" s="53">
        <v>4</v>
      </c>
      <c r="AF93" s="53">
        <v>4</v>
      </c>
      <c r="AG93" s="53">
        <v>4</v>
      </c>
      <c r="AH93" s="53">
        <v>4</v>
      </c>
      <c r="AI93" s="53" t="s">
        <v>143</v>
      </c>
      <c r="AJ93" s="53">
        <v>3</v>
      </c>
      <c r="AK93" s="132">
        <f t="shared" si="14"/>
        <v>20</v>
      </c>
      <c r="AL93" s="131">
        <f t="shared" si="15"/>
        <v>11</v>
      </c>
      <c r="AM93" s="92">
        <f t="shared" si="16"/>
        <v>0</v>
      </c>
      <c r="AN93" s="77">
        <f t="shared" si="17"/>
        <v>0</v>
      </c>
      <c r="AO93" s="78">
        <f t="shared" si="18"/>
        <v>9</v>
      </c>
      <c r="AP93" s="79">
        <f t="shared" si="19"/>
        <v>7</v>
      </c>
      <c r="AQ93" s="80">
        <f t="shared" si="20"/>
        <v>6</v>
      </c>
    </row>
    <row r="94" spans="1:43" ht="15.75" hidden="1" x14ac:dyDescent="0.25">
      <c r="A94" s="100">
        <v>12</v>
      </c>
      <c r="B94" s="101" t="s">
        <v>102</v>
      </c>
      <c r="C94" s="40">
        <v>3605</v>
      </c>
      <c r="D94" s="48" t="s">
        <v>41</v>
      </c>
      <c r="E94" s="65">
        <v>3</v>
      </c>
      <c r="F94" s="53" t="s">
        <v>143</v>
      </c>
      <c r="G94" s="53">
        <v>2</v>
      </c>
      <c r="H94" s="53">
        <v>3</v>
      </c>
      <c r="I94" s="53">
        <v>3</v>
      </c>
      <c r="J94" s="53" t="s">
        <v>143</v>
      </c>
      <c r="K94" s="53" t="s">
        <v>143</v>
      </c>
      <c r="L94" s="53" t="s">
        <v>143</v>
      </c>
      <c r="M94" s="53" t="s">
        <v>143</v>
      </c>
      <c r="N94" s="53">
        <v>3</v>
      </c>
      <c r="O94" s="53">
        <v>2</v>
      </c>
      <c r="P94" s="53">
        <v>2</v>
      </c>
      <c r="Q94" s="53">
        <v>2</v>
      </c>
      <c r="R94" s="53">
        <v>2</v>
      </c>
      <c r="S94" s="53" t="s">
        <v>143</v>
      </c>
      <c r="T94" s="53" t="s">
        <v>143</v>
      </c>
      <c r="U94" s="53">
        <v>4</v>
      </c>
      <c r="V94" s="53">
        <v>4</v>
      </c>
      <c r="W94" s="53">
        <v>4</v>
      </c>
      <c r="X94" s="53">
        <v>4</v>
      </c>
      <c r="Y94" s="53">
        <v>4</v>
      </c>
      <c r="Z94" s="53" t="s">
        <v>143</v>
      </c>
      <c r="AA94" s="53" t="s">
        <v>143</v>
      </c>
      <c r="AB94" s="53">
        <v>3</v>
      </c>
      <c r="AC94" s="53">
        <v>3</v>
      </c>
      <c r="AD94" s="53">
        <v>3</v>
      </c>
      <c r="AE94" s="53" t="s">
        <v>143</v>
      </c>
      <c r="AF94" s="53" t="s">
        <v>143</v>
      </c>
      <c r="AG94" s="53">
        <v>2</v>
      </c>
      <c r="AH94" s="53">
        <v>2</v>
      </c>
      <c r="AI94" s="53">
        <v>2</v>
      </c>
      <c r="AJ94" s="53">
        <v>2</v>
      </c>
      <c r="AK94" s="132">
        <f t="shared" si="14"/>
        <v>20</v>
      </c>
      <c r="AL94" s="131">
        <f t="shared" si="15"/>
        <v>11</v>
      </c>
      <c r="AM94" s="92">
        <f t="shared" si="16"/>
        <v>0</v>
      </c>
      <c r="AN94" s="77">
        <f t="shared" si="17"/>
        <v>0</v>
      </c>
      <c r="AO94" s="78">
        <f t="shared" si="18"/>
        <v>8</v>
      </c>
      <c r="AP94" s="79">
        <f t="shared" si="19"/>
        <v>5</v>
      </c>
      <c r="AQ94" s="80">
        <f t="shared" si="20"/>
        <v>6</v>
      </c>
    </row>
    <row r="95" spans="1:43" ht="15.75" hidden="1" x14ac:dyDescent="0.25">
      <c r="A95" s="100">
        <v>12</v>
      </c>
      <c r="B95" s="101" t="s">
        <v>100</v>
      </c>
      <c r="C95" s="40">
        <v>1923</v>
      </c>
      <c r="D95" s="48" t="s">
        <v>41</v>
      </c>
      <c r="E95" s="65">
        <v>4</v>
      </c>
      <c r="F95" s="53" t="s">
        <v>143</v>
      </c>
      <c r="G95" s="130" t="s">
        <v>189</v>
      </c>
      <c r="H95" s="130" t="s">
        <v>189</v>
      </c>
      <c r="I95" s="130" t="s">
        <v>189</v>
      </c>
      <c r="J95" s="53" t="s">
        <v>143</v>
      </c>
      <c r="K95" s="53" t="s">
        <v>143</v>
      </c>
      <c r="L95" s="53" t="s">
        <v>143</v>
      </c>
      <c r="M95" s="53" t="s">
        <v>143</v>
      </c>
      <c r="N95" s="53" t="s">
        <v>189</v>
      </c>
      <c r="O95" s="53" t="s">
        <v>189</v>
      </c>
      <c r="P95" s="53" t="s">
        <v>189</v>
      </c>
      <c r="Q95" s="53" t="s">
        <v>189</v>
      </c>
      <c r="R95" s="53" t="s">
        <v>189</v>
      </c>
      <c r="S95" s="53" t="s">
        <v>143</v>
      </c>
      <c r="T95" s="53" t="s">
        <v>143</v>
      </c>
      <c r="U95" s="53" t="s">
        <v>189</v>
      </c>
      <c r="V95" s="53" t="s">
        <v>189</v>
      </c>
      <c r="W95" s="53" t="s">
        <v>189</v>
      </c>
      <c r="X95" s="53" t="s">
        <v>189</v>
      </c>
      <c r="Y95" s="53" t="s">
        <v>189</v>
      </c>
      <c r="Z95" s="53" t="s">
        <v>143</v>
      </c>
      <c r="AA95" s="53" t="s">
        <v>143</v>
      </c>
      <c r="AB95" s="53" t="s">
        <v>189</v>
      </c>
      <c r="AC95" s="53" t="s">
        <v>189</v>
      </c>
      <c r="AD95" s="53" t="s">
        <v>189</v>
      </c>
      <c r="AE95" s="53" t="s">
        <v>143</v>
      </c>
      <c r="AF95" s="53" t="s">
        <v>143</v>
      </c>
      <c r="AG95" s="53" t="s">
        <v>189</v>
      </c>
      <c r="AH95" s="53" t="s">
        <v>189</v>
      </c>
      <c r="AI95" s="53" t="s">
        <v>189</v>
      </c>
      <c r="AJ95" s="53" t="s">
        <v>189</v>
      </c>
      <c r="AK95" s="132">
        <f t="shared" si="14"/>
        <v>0</v>
      </c>
      <c r="AL95" s="131">
        <f t="shared" si="15"/>
        <v>11</v>
      </c>
      <c r="AM95" s="92">
        <f t="shared" si="16"/>
        <v>0</v>
      </c>
      <c r="AN95" s="77">
        <f t="shared" si="17"/>
        <v>20</v>
      </c>
      <c r="AO95" s="78">
        <f t="shared" si="18"/>
        <v>0</v>
      </c>
      <c r="AP95" s="79">
        <f t="shared" si="19"/>
        <v>0</v>
      </c>
      <c r="AQ95" s="80">
        <f t="shared" si="20"/>
        <v>0</v>
      </c>
    </row>
    <row r="96" spans="1:43" ht="15.75" hidden="1" x14ac:dyDescent="0.25">
      <c r="A96" s="102">
        <v>12</v>
      </c>
      <c r="B96" s="103" t="s">
        <v>101</v>
      </c>
      <c r="C96" s="41">
        <v>3947</v>
      </c>
      <c r="D96" s="50" t="s">
        <v>41</v>
      </c>
      <c r="E96" s="66">
        <v>5</v>
      </c>
      <c r="F96" s="53">
        <v>3</v>
      </c>
      <c r="G96" s="53">
        <v>3</v>
      </c>
      <c r="H96" s="53" t="s">
        <v>143</v>
      </c>
      <c r="I96" s="53" t="s">
        <v>143</v>
      </c>
      <c r="J96" s="53" t="s">
        <v>143</v>
      </c>
      <c r="K96" s="53">
        <v>2</v>
      </c>
      <c r="L96" s="53">
        <v>2</v>
      </c>
      <c r="M96" s="53">
        <v>2</v>
      </c>
      <c r="N96" s="53" t="s">
        <v>143</v>
      </c>
      <c r="O96" s="53" t="s">
        <v>143</v>
      </c>
      <c r="P96" s="53" t="s">
        <v>143</v>
      </c>
      <c r="Q96" s="53">
        <v>4</v>
      </c>
      <c r="R96" s="53">
        <v>4</v>
      </c>
      <c r="S96" s="53">
        <v>4</v>
      </c>
      <c r="T96" s="53">
        <v>4</v>
      </c>
      <c r="U96" s="53" t="s">
        <v>143</v>
      </c>
      <c r="V96" s="53" t="s">
        <v>143</v>
      </c>
      <c r="W96" s="53">
        <v>3</v>
      </c>
      <c r="X96" s="53">
        <v>3</v>
      </c>
      <c r="Y96" s="53">
        <v>3</v>
      </c>
      <c r="Z96" s="53">
        <v>3</v>
      </c>
      <c r="AA96" s="53">
        <v>3</v>
      </c>
      <c r="AB96" s="53" t="s">
        <v>143</v>
      </c>
      <c r="AC96" s="53">
        <v>2</v>
      </c>
      <c r="AD96" s="53">
        <v>2</v>
      </c>
      <c r="AE96" s="53">
        <v>2</v>
      </c>
      <c r="AF96" s="53">
        <v>2</v>
      </c>
      <c r="AG96" s="53" t="s">
        <v>143</v>
      </c>
      <c r="AH96" s="53" t="s">
        <v>143</v>
      </c>
      <c r="AI96" s="53">
        <v>4</v>
      </c>
      <c r="AJ96" s="53">
        <v>4</v>
      </c>
      <c r="AK96" s="132">
        <f t="shared" si="14"/>
        <v>20</v>
      </c>
      <c r="AL96" s="131">
        <f t="shared" si="15"/>
        <v>11</v>
      </c>
      <c r="AM96" s="92">
        <f t="shared" si="16"/>
        <v>0</v>
      </c>
      <c r="AN96" s="77">
        <f t="shared" si="17"/>
        <v>0</v>
      </c>
      <c r="AO96" s="78">
        <f t="shared" si="18"/>
        <v>9</v>
      </c>
      <c r="AP96" s="79">
        <f t="shared" si="19"/>
        <v>6</v>
      </c>
      <c r="AQ96" s="80">
        <f t="shared" si="20"/>
        <v>7</v>
      </c>
    </row>
    <row r="97" spans="1:43" ht="15.75" hidden="1" x14ac:dyDescent="0.25">
      <c r="A97" s="102">
        <v>12</v>
      </c>
      <c r="B97" s="103" t="s">
        <v>146</v>
      </c>
      <c r="C97" s="41">
        <v>4119</v>
      </c>
      <c r="D97" s="50" t="s">
        <v>41</v>
      </c>
      <c r="E97" s="66">
        <v>3</v>
      </c>
      <c r="F97" s="53">
        <v>4</v>
      </c>
      <c r="G97" s="53">
        <v>4</v>
      </c>
      <c r="H97" s="53">
        <v>4</v>
      </c>
      <c r="I97" s="53">
        <v>4</v>
      </c>
      <c r="J97" s="53">
        <v>4</v>
      </c>
      <c r="K97" s="53" t="s">
        <v>143</v>
      </c>
      <c r="L97" s="53">
        <v>3</v>
      </c>
      <c r="M97" s="53">
        <v>3</v>
      </c>
      <c r="N97" s="53">
        <v>2</v>
      </c>
      <c r="O97" s="53" t="s">
        <v>144</v>
      </c>
      <c r="P97" s="53" t="s">
        <v>144</v>
      </c>
      <c r="Q97" s="53" t="s">
        <v>144</v>
      </c>
      <c r="R97" s="53" t="s">
        <v>144</v>
      </c>
      <c r="S97" s="53" t="s">
        <v>144</v>
      </c>
      <c r="T97" s="53" t="s">
        <v>144</v>
      </c>
      <c r="U97" s="53" t="s">
        <v>144</v>
      </c>
      <c r="V97" s="53" t="s">
        <v>144</v>
      </c>
      <c r="W97" s="53" t="s">
        <v>144</v>
      </c>
      <c r="X97" s="53" t="s">
        <v>144</v>
      </c>
      <c r="Y97" s="53" t="s">
        <v>144</v>
      </c>
      <c r="Z97" s="53" t="s">
        <v>144</v>
      </c>
      <c r="AA97" s="53" t="s">
        <v>144</v>
      </c>
      <c r="AB97" s="53" t="s">
        <v>144</v>
      </c>
      <c r="AC97" s="53" t="s">
        <v>144</v>
      </c>
      <c r="AD97" s="53" t="s">
        <v>144</v>
      </c>
      <c r="AE97" s="53" t="s">
        <v>144</v>
      </c>
      <c r="AF97" s="53" t="s">
        <v>144</v>
      </c>
      <c r="AG97" s="53" t="s">
        <v>144</v>
      </c>
      <c r="AH97" s="53" t="s">
        <v>144</v>
      </c>
      <c r="AI97" s="53" t="s">
        <v>144</v>
      </c>
      <c r="AJ97" s="53" t="s">
        <v>144</v>
      </c>
      <c r="AK97" s="132">
        <f t="shared" si="14"/>
        <v>8</v>
      </c>
      <c r="AL97" s="131">
        <f t="shared" si="15"/>
        <v>1</v>
      </c>
      <c r="AM97" s="92">
        <f t="shared" si="16"/>
        <v>22</v>
      </c>
      <c r="AN97" s="77">
        <f t="shared" si="17"/>
        <v>0</v>
      </c>
      <c r="AO97" s="78">
        <f t="shared" si="18"/>
        <v>8</v>
      </c>
      <c r="AP97" s="79">
        <f t="shared" si="19"/>
        <v>5</v>
      </c>
      <c r="AQ97" s="80">
        <f t="shared" si="20"/>
        <v>2</v>
      </c>
    </row>
    <row r="98" spans="1:43" ht="15.75" x14ac:dyDescent="0.25">
      <c r="A98" s="52">
        <v>13</v>
      </c>
      <c r="B98" s="104" t="s">
        <v>52</v>
      </c>
      <c r="C98" s="39">
        <v>216</v>
      </c>
      <c r="D98" s="44" t="s">
        <v>41</v>
      </c>
      <c r="E98" s="64">
        <v>5</v>
      </c>
      <c r="F98" s="53" t="s">
        <v>143</v>
      </c>
      <c r="G98" s="53" t="s">
        <v>143</v>
      </c>
      <c r="H98" s="53">
        <v>1</v>
      </c>
      <c r="I98" s="53">
        <v>1</v>
      </c>
      <c r="J98" s="53">
        <v>1</v>
      </c>
      <c r="K98" s="53">
        <v>1</v>
      </c>
      <c r="L98" s="53" t="s">
        <v>143</v>
      </c>
      <c r="M98" s="53" t="s">
        <v>143</v>
      </c>
      <c r="N98" s="53" t="s">
        <v>143</v>
      </c>
      <c r="O98" s="53">
        <v>1</v>
      </c>
      <c r="P98" s="53">
        <v>1</v>
      </c>
      <c r="Q98" s="53">
        <v>1</v>
      </c>
      <c r="R98" s="53">
        <v>1</v>
      </c>
      <c r="S98" s="53">
        <v>1</v>
      </c>
      <c r="T98" s="53" t="s">
        <v>143</v>
      </c>
      <c r="U98" s="53" t="s">
        <v>143</v>
      </c>
      <c r="V98" s="53">
        <v>1</v>
      </c>
      <c r="W98" s="53">
        <v>1</v>
      </c>
      <c r="X98" s="53">
        <v>1</v>
      </c>
      <c r="Y98" s="53">
        <v>1</v>
      </c>
      <c r="Z98" s="53">
        <v>1</v>
      </c>
      <c r="AA98" s="53" t="s">
        <v>143</v>
      </c>
      <c r="AB98" s="53" t="s">
        <v>143</v>
      </c>
      <c r="AC98" s="53">
        <v>1</v>
      </c>
      <c r="AD98" s="53">
        <v>1</v>
      </c>
      <c r="AE98" s="53">
        <v>1</v>
      </c>
      <c r="AF98" s="53">
        <v>1</v>
      </c>
      <c r="AG98" s="53">
        <v>1</v>
      </c>
      <c r="AH98" s="53" t="s">
        <v>143</v>
      </c>
      <c r="AI98" s="53" t="s">
        <v>143</v>
      </c>
      <c r="AJ98" s="53">
        <v>1</v>
      </c>
      <c r="AK98" s="132">
        <f t="shared" si="14"/>
        <v>20</v>
      </c>
      <c r="AL98" s="131">
        <f t="shared" si="15"/>
        <v>11</v>
      </c>
      <c r="AM98" s="92">
        <f t="shared" si="16"/>
        <v>0</v>
      </c>
      <c r="AN98" s="77">
        <f t="shared" si="17"/>
        <v>0</v>
      </c>
      <c r="AO98" s="78">
        <f t="shared" si="18"/>
        <v>9</v>
      </c>
      <c r="AP98" s="79">
        <f t="shared" si="19"/>
        <v>0</v>
      </c>
      <c r="AQ98" s="80">
        <f t="shared" si="20"/>
        <v>0</v>
      </c>
    </row>
    <row r="99" spans="1:43" ht="15.75" x14ac:dyDescent="0.25">
      <c r="A99" s="52">
        <v>13</v>
      </c>
      <c r="B99" s="104" t="s">
        <v>50</v>
      </c>
      <c r="C99" s="39">
        <v>1659</v>
      </c>
      <c r="D99" s="44" t="s">
        <v>41</v>
      </c>
      <c r="E99" s="64">
        <v>5</v>
      </c>
      <c r="F99" s="53">
        <v>1</v>
      </c>
      <c r="G99" s="53">
        <v>1</v>
      </c>
      <c r="H99" s="53">
        <v>1</v>
      </c>
      <c r="I99" s="53" t="s">
        <v>143</v>
      </c>
      <c r="J99" s="53">
        <v>1</v>
      </c>
      <c r="K99" s="53">
        <v>1</v>
      </c>
      <c r="L99" s="53" t="s">
        <v>143</v>
      </c>
      <c r="M99" s="53" t="s">
        <v>143</v>
      </c>
      <c r="N99" s="53">
        <v>1</v>
      </c>
      <c r="O99" s="53">
        <v>1</v>
      </c>
      <c r="P99" s="53">
        <v>1</v>
      </c>
      <c r="Q99" s="53" t="s">
        <v>143</v>
      </c>
      <c r="R99" s="53">
        <v>1</v>
      </c>
      <c r="S99" s="53">
        <v>1</v>
      </c>
      <c r="T99" s="53">
        <v>1</v>
      </c>
      <c r="U99" s="53" t="s">
        <v>143</v>
      </c>
      <c r="V99" s="53">
        <v>1</v>
      </c>
      <c r="W99" s="53">
        <v>1</v>
      </c>
      <c r="X99" s="53">
        <v>1</v>
      </c>
      <c r="Y99" s="53" t="s">
        <v>143</v>
      </c>
      <c r="Z99" s="53">
        <v>1</v>
      </c>
      <c r="AA99" s="53">
        <v>1</v>
      </c>
      <c r="AB99" s="53" t="s">
        <v>143</v>
      </c>
      <c r="AC99" s="53" t="s">
        <v>143</v>
      </c>
      <c r="AD99" s="53">
        <v>1</v>
      </c>
      <c r="AE99" s="53">
        <v>1</v>
      </c>
      <c r="AF99" s="53" t="s">
        <v>143</v>
      </c>
      <c r="AG99" s="53" t="s">
        <v>143</v>
      </c>
      <c r="AH99" s="53">
        <v>1</v>
      </c>
      <c r="AI99" s="53">
        <v>1</v>
      </c>
      <c r="AJ99" s="53" t="s">
        <v>143</v>
      </c>
      <c r="AK99" s="132">
        <f t="shared" ref="AK99:AK103" si="21">COUNT(F99:AJ99)</f>
        <v>20</v>
      </c>
      <c r="AL99" s="131">
        <f t="shared" si="15"/>
        <v>11</v>
      </c>
      <c r="AM99" s="92">
        <f t="shared" si="16"/>
        <v>0</v>
      </c>
      <c r="AN99" s="77">
        <f t="shared" si="17"/>
        <v>0</v>
      </c>
      <c r="AO99" s="78">
        <f t="shared" si="18"/>
        <v>11</v>
      </c>
      <c r="AP99" s="79">
        <f t="shared" si="19"/>
        <v>0</v>
      </c>
      <c r="AQ99" s="80">
        <f t="shared" si="20"/>
        <v>0</v>
      </c>
    </row>
    <row r="100" spans="1:43" ht="15.75" x14ac:dyDescent="0.25">
      <c r="A100" s="52">
        <v>13</v>
      </c>
      <c r="B100" s="104" t="s">
        <v>54</v>
      </c>
      <c r="C100" s="39">
        <v>1846</v>
      </c>
      <c r="D100" s="44" t="s">
        <v>55</v>
      </c>
      <c r="E100" s="64">
        <v>2</v>
      </c>
      <c r="F100" s="53">
        <v>1</v>
      </c>
      <c r="G100" s="53" t="s">
        <v>143</v>
      </c>
      <c r="H100" s="53" t="s">
        <v>143</v>
      </c>
      <c r="I100" s="53">
        <v>1</v>
      </c>
      <c r="J100" s="53" t="s">
        <v>143</v>
      </c>
      <c r="K100" s="53" t="s">
        <v>143</v>
      </c>
      <c r="L100" s="53" t="s">
        <v>189</v>
      </c>
      <c r="M100" s="53" t="s">
        <v>143</v>
      </c>
      <c r="N100" s="53" t="s">
        <v>189</v>
      </c>
      <c r="O100" s="53" t="s">
        <v>189</v>
      </c>
      <c r="P100" s="53" t="s">
        <v>189</v>
      </c>
      <c r="Q100" s="53" t="s">
        <v>189</v>
      </c>
      <c r="R100" s="53">
        <v>1</v>
      </c>
      <c r="S100" s="53" t="s">
        <v>143</v>
      </c>
      <c r="T100" s="53">
        <v>1</v>
      </c>
      <c r="U100" s="53">
        <v>1</v>
      </c>
      <c r="V100" s="53">
        <v>1</v>
      </c>
      <c r="W100" s="53">
        <v>1</v>
      </c>
      <c r="X100" s="53">
        <v>1</v>
      </c>
      <c r="Y100" s="53" t="s">
        <v>143</v>
      </c>
      <c r="Z100" s="53" t="s">
        <v>143</v>
      </c>
      <c r="AA100" s="53">
        <v>1</v>
      </c>
      <c r="AB100" s="53">
        <v>1</v>
      </c>
      <c r="AC100" s="53">
        <v>1</v>
      </c>
      <c r="AD100" s="53">
        <v>1</v>
      </c>
      <c r="AE100" s="53" t="s">
        <v>143</v>
      </c>
      <c r="AF100" s="53" t="s">
        <v>143</v>
      </c>
      <c r="AG100" s="53">
        <v>1</v>
      </c>
      <c r="AH100" s="53">
        <v>1</v>
      </c>
      <c r="AI100" s="53">
        <v>1</v>
      </c>
      <c r="AJ100" s="53" t="s">
        <v>143</v>
      </c>
      <c r="AK100" s="132">
        <f t="shared" si="21"/>
        <v>15</v>
      </c>
      <c r="AL100" s="131">
        <f t="shared" si="15"/>
        <v>11</v>
      </c>
      <c r="AM100" s="92">
        <f t="shared" si="16"/>
        <v>0</v>
      </c>
      <c r="AN100" s="77">
        <f t="shared" si="17"/>
        <v>5</v>
      </c>
      <c r="AO100" s="78">
        <f t="shared" si="18"/>
        <v>4</v>
      </c>
      <c r="AP100" s="79">
        <f t="shared" si="19"/>
        <v>0</v>
      </c>
      <c r="AQ100" s="80">
        <f t="shared" si="20"/>
        <v>0</v>
      </c>
    </row>
    <row r="101" spans="1:43" ht="15.75" hidden="1" x14ac:dyDescent="0.25">
      <c r="A101" s="52">
        <v>13</v>
      </c>
      <c r="B101" s="104" t="s">
        <v>53</v>
      </c>
      <c r="C101" s="39">
        <v>1902</v>
      </c>
      <c r="D101" s="44" t="s">
        <v>41</v>
      </c>
      <c r="E101" s="64">
        <v>3</v>
      </c>
      <c r="F101" s="53" t="s">
        <v>144</v>
      </c>
      <c r="G101" s="53" t="s">
        <v>144</v>
      </c>
      <c r="H101" s="53" t="s">
        <v>144</v>
      </c>
      <c r="I101" s="53" t="s">
        <v>144</v>
      </c>
      <c r="J101" s="53" t="s">
        <v>144</v>
      </c>
      <c r="K101" s="53" t="s">
        <v>144</v>
      </c>
      <c r="L101" s="53" t="s">
        <v>144</v>
      </c>
      <c r="M101" s="53" t="s">
        <v>144</v>
      </c>
      <c r="N101" s="53" t="s">
        <v>144</v>
      </c>
      <c r="O101" s="53" t="s">
        <v>144</v>
      </c>
      <c r="P101" s="53">
        <v>1</v>
      </c>
      <c r="Q101" s="53">
        <v>1</v>
      </c>
      <c r="R101" s="53" t="s">
        <v>143</v>
      </c>
      <c r="S101" s="53">
        <v>1</v>
      </c>
      <c r="T101" s="53">
        <v>1</v>
      </c>
      <c r="U101" s="53">
        <v>1</v>
      </c>
      <c r="V101" s="53" t="s">
        <v>143</v>
      </c>
      <c r="W101" s="53">
        <v>1</v>
      </c>
      <c r="X101" s="53">
        <v>1</v>
      </c>
      <c r="Y101" s="53">
        <v>1</v>
      </c>
      <c r="Z101" s="53" t="s">
        <v>143</v>
      </c>
      <c r="AA101" s="53">
        <v>1</v>
      </c>
      <c r="AB101" s="53">
        <v>1</v>
      </c>
      <c r="AC101" s="53">
        <v>1</v>
      </c>
      <c r="AD101" s="53" t="s">
        <v>143</v>
      </c>
      <c r="AE101" s="53">
        <v>1</v>
      </c>
      <c r="AF101" s="53">
        <v>1</v>
      </c>
      <c r="AG101" s="53">
        <v>1</v>
      </c>
      <c r="AH101" s="53" t="s">
        <v>143</v>
      </c>
      <c r="AI101" s="53">
        <v>1</v>
      </c>
      <c r="AJ101" s="53">
        <v>1</v>
      </c>
      <c r="AK101" s="132">
        <f t="shared" si="21"/>
        <v>16</v>
      </c>
      <c r="AL101" s="131">
        <f t="shared" si="15"/>
        <v>5</v>
      </c>
      <c r="AM101" s="92">
        <f t="shared" si="16"/>
        <v>10</v>
      </c>
      <c r="AN101" s="77">
        <f t="shared" si="17"/>
        <v>0</v>
      </c>
      <c r="AO101" s="78">
        <f t="shared" si="18"/>
        <v>4</v>
      </c>
      <c r="AP101" s="79">
        <f t="shared" si="19"/>
        <v>0</v>
      </c>
      <c r="AQ101" s="80">
        <f t="shared" si="20"/>
        <v>0</v>
      </c>
    </row>
    <row r="102" spans="1:43" ht="15.75" hidden="1" x14ac:dyDescent="0.25">
      <c r="A102" s="52">
        <v>13</v>
      </c>
      <c r="B102" s="104" t="s">
        <v>49</v>
      </c>
      <c r="C102" s="39">
        <v>4177</v>
      </c>
      <c r="D102" s="44" t="s">
        <v>41</v>
      </c>
      <c r="E102" s="64">
        <v>5</v>
      </c>
      <c r="F102" s="53" t="s">
        <v>143</v>
      </c>
      <c r="G102" s="53" t="s">
        <v>143</v>
      </c>
      <c r="H102" s="53">
        <v>1</v>
      </c>
      <c r="I102" s="53">
        <v>1</v>
      </c>
      <c r="J102" s="53">
        <v>1</v>
      </c>
      <c r="K102" s="53">
        <v>1</v>
      </c>
      <c r="L102" s="53" t="s">
        <v>143</v>
      </c>
      <c r="M102" s="53">
        <v>1</v>
      </c>
      <c r="N102" s="53" t="s">
        <v>143</v>
      </c>
      <c r="O102" s="53" t="s">
        <v>143</v>
      </c>
      <c r="P102" s="53" t="s">
        <v>143</v>
      </c>
      <c r="Q102" s="53">
        <v>1</v>
      </c>
      <c r="R102" s="53">
        <v>1</v>
      </c>
      <c r="S102" s="53">
        <v>1</v>
      </c>
      <c r="T102" s="53">
        <v>1</v>
      </c>
      <c r="U102" s="53">
        <v>1</v>
      </c>
      <c r="V102" s="53" t="s">
        <v>143</v>
      </c>
      <c r="W102" s="53" t="s">
        <v>143</v>
      </c>
      <c r="X102" s="53">
        <v>1</v>
      </c>
      <c r="Y102" s="53">
        <v>1</v>
      </c>
      <c r="Z102" s="53">
        <v>1</v>
      </c>
      <c r="AA102" s="53">
        <v>1</v>
      </c>
      <c r="AB102" s="53">
        <v>1</v>
      </c>
      <c r="AC102" s="53" t="s">
        <v>143</v>
      </c>
      <c r="AD102" s="53" t="s">
        <v>143</v>
      </c>
      <c r="AE102" s="53">
        <v>1</v>
      </c>
      <c r="AF102" s="53">
        <v>1</v>
      </c>
      <c r="AG102" s="53">
        <v>1</v>
      </c>
      <c r="AH102" s="53">
        <v>1</v>
      </c>
      <c r="AI102" s="53">
        <v>1</v>
      </c>
      <c r="AJ102" s="53" t="s">
        <v>143</v>
      </c>
      <c r="AK102" s="132">
        <f t="shared" si="21"/>
        <v>20</v>
      </c>
      <c r="AL102" s="131">
        <f t="shared" si="15"/>
        <v>11</v>
      </c>
      <c r="AM102" s="92">
        <f t="shared" si="16"/>
        <v>0</v>
      </c>
      <c r="AN102" s="77">
        <f t="shared" si="17"/>
        <v>0</v>
      </c>
      <c r="AO102" s="78">
        <f t="shared" si="18"/>
        <v>9</v>
      </c>
      <c r="AP102" s="79">
        <f t="shared" si="19"/>
        <v>0</v>
      </c>
      <c r="AQ102" s="80">
        <f t="shared" si="20"/>
        <v>0</v>
      </c>
    </row>
    <row r="103" spans="1:43" ht="15.75" hidden="1" x14ac:dyDescent="0.25">
      <c r="A103" s="52">
        <v>13</v>
      </c>
      <c r="B103" s="104" t="s">
        <v>51</v>
      </c>
      <c r="C103" s="39">
        <v>405</v>
      </c>
      <c r="D103" s="44" t="s">
        <v>41</v>
      </c>
      <c r="E103" s="64">
        <v>4</v>
      </c>
      <c r="F103" s="53">
        <v>1</v>
      </c>
      <c r="G103" s="53" t="s">
        <v>143</v>
      </c>
      <c r="H103" s="53">
        <v>1</v>
      </c>
      <c r="I103" s="53">
        <v>1</v>
      </c>
      <c r="J103" s="53">
        <v>1</v>
      </c>
      <c r="K103" s="53" t="s">
        <v>143</v>
      </c>
      <c r="L103" s="53" t="s">
        <v>143</v>
      </c>
      <c r="M103" s="53">
        <v>1</v>
      </c>
      <c r="N103" s="53" t="s">
        <v>143</v>
      </c>
      <c r="O103" s="53" t="s">
        <v>144</v>
      </c>
      <c r="P103" s="53" t="s">
        <v>144</v>
      </c>
      <c r="Q103" s="53" t="s">
        <v>144</v>
      </c>
      <c r="R103" s="53" t="s">
        <v>144</v>
      </c>
      <c r="S103" s="53" t="s">
        <v>144</v>
      </c>
      <c r="T103" s="53" t="s">
        <v>144</v>
      </c>
      <c r="U103" s="53" t="s">
        <v>144</v>
      </c>
      <c r="V103" s="53" t="s">
        <v>144</v>
      </c>
      <c r="W103" s="53" t="s">
        <v>144</v>
      </c>
      <c r="X103" s="53" t="s">
        <v>144</v>
      </c>
      <c r="Y103" s="53" t="s">
        <v>144</v>
      </c>
      <c r="Z103" s="53" t="s">
        <v>144</v>
      </c>
      <c r="AA103" s="53" t="s">
        <v>144</v>
      </c>
      <c r="AB103" s="53" t="s">
        <v>144</v>
      </c>
      <c r="AC103" s="53" t="s">
        <v>144</v>
      </c>
      <c r="AD103" s="53" t="s">
        <v>144</v>
      </c>
      <c r="AE103" s="53" t="s">
        <v>144</v>
      </c>
      <c r="AF103" s="53" t="s">
        <v>144</v>
      </c>
      <c r="AG103" s="53" t="s">
        <v>144</v>
      </c>
      <c r="AH103" s="53" t="s">
        <v>144</v>
      </c>
      <c r="AI103" s="53" t="s">
        <v>144</v>
      </c>
      <c r="AJ103" s="53" t="s">
        <v>144</v>
      </c>
      <c r="AK103" s="132">
        <f t="shared" si="21"/>
        <v>5</v>
      </c>
      <c r="AL103" s="131">
        <f t="shared" si="15"/>
        <v>4</v>
      </c>
      <c r="AM103" s="92">
        <f t="shared" si="16"/>
        <v>22</v>
      </c>
      <c r="AN103" s="77">
        <f t="shared" si="17"/>
        <v>0</v>
      </c>
      <c r="AO103" s="78">
        <f t="shared" si="18"/>
        <v>5</v>
      </c>
      <c r="AP103" s="79">
        <f t="shared" si="19"/>
        <v>0</v>
      </c>
      <c r="AQ103" s="80">
        <f t="shared" si="20"/>
        <v>0</v>
      </c>
    </row>
  </sheetData>
  <mergeCells count="1">
    <mergeCell ref="A1:E1"/>
  </mergeCells>
  <conditionalFormatting sqref="AO4">
    <cfRule type="containsText" dxfId="107" priority="17" operator="containsText" text="в">
      <formula>NOT(ISERROR(SEARCH("в",AO4)))</formula>
    </cfRule>
  </conditionalFormatting>
  <conditionalFormatting sqref="F3:AJ103">
    <cfRule type="containsText" dxfId="106" priority="3" operator="containsText" text="б">
      <formula>NOT(ISERROR(SEARCH("б",F3)))</formula>
    </cfRule>
    <cfRule type="containsText" dxfId="105" priority="4" operator="containsText" text="4">
      <formula>NOT(ISERROR(SEARCH("4",F3)))</formula>
    </cfRule>
    <cfRule type="containsText" dxfId="104" priority="5" operator="containsText" text="3">
      <formula>NOT(ISERROR(SEARCH("3",F3)))</formula>
    </cfRule>
    <cfRule type="containsText" dxfId="103" priority="9" operator="containsText" text="о">
      <formula>NOT(ISERROR(SEARCH("о",F3)))</formula>
    </cfRule>
    <cfRule type="containsText" dxfId="102" priority="10" operator="containsText" text="в">
      <formula>NOT(ISERROR(SEARCH("в",F3)))</formula>
    </cfRule>
  </conditionalFormatting>
  <pageMargins left="0.19204545454545455" right="0.11412037037037037" top="0.16111111111111112" bottom="0.75" header="0.3" footer="0.3"/>
  <pageSetup paperSize="9" scale="58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P103"/>
  <sheetViews>
    <sheetView zoomScaleNormal="100" workbookViewId="0">
      <selection activeCell="B10" sqref="B10"/>
    </sheetView>
  </sheetViews>
  <sheetFormatPr defaultRowHeight="15" x14ac:dyDescent="0.25"/>
  <cols>
    <col min="1" max="1" width="5.42578125" customWidth="1"/>
    <col min="2" max="2" width="25" customWidth="1"/>
    <col min="4" max="4" width="14.5703125" customWidth="1"/>
    <col min="5" max="5" width="2.85546875" customWidth="1"/>
    <col min="6" max="35" width="2.7109375" customWidth="1"/>
    <col min="36" max="42" width="3.7109375" customWidth="1"/>
  </cols>
  <sheetData>
    <row r="1" spans="1:42" ht="52.5" customHeight="1" x14ac:dyDescent="0.25">
      <c r="A1" s="282" t="s">
        <v>244</v>
      </c>
      <c r="B1" s="283"/>
      <c r="C1" s="283"/>
      <c r="D1" s="283"/>
      <c r="E1" s="284"/>
      <c r="F1" s="108">
        <v>1</v>
      </c>
      <c r="G1" s="108">
        <v>2</v>
      </c>
      <c r="H1" s="108">
        <v>3</v>
      </c>
      <c r="I1" s="108">
        <v>4</v>
      </c>
      <c r="J1" s="108">
        <v>5</v>
      </c>
      <c r="K1" s="109">
        <v>6</v>
      </c>
      <c r="L1" s="108">
        <v>7</v>
      </c>
      <c r="M1" s="108">
        <v>8</v>
      </c>
      <c r="N1" s="108">
        <v>9</v>
      </c>
      <c r="O1" s="108">
        <v>10</v>
      </c>
      <c r="P1" s="108">
        <v>11</v>
      </c>
      <c r="Q1" s="108">
        <v>12</v>
      </c>
      <c r="R1" s="109">
        <v>13</v>
      </c>
      <c r="S1" s="108">
        <v>14</v>
      </c>
      <c r="T1" s="108">
        <v>15</v>
      </c>
      <c r="U1" s="108">
        <v>16</v>
      </c>
      <c r="V1" s="108">
        <v>17</v>
      </c>
      <c r="W1" s="108">
        <v>18</v>
      </c>
      <c r="X1" s="108">
        <v>19</v>
      </c>
      <c r="Y1" s="109">
        <v>20</v>
      </c>
      <c r="Z1" s="108">
        <v>21</v>
      </c>
      <c r="AA1" s="108">
        <v>22</v>
      </c>
      <c r="AB1" s="108">
        <v>23</v>
      </c>
      <c r="AC1" s="108">
        <v>24</v>
      </c>
      <c r="AD1" s="108">
        <v>25</v>
      </c>
      <c r="AE1" s="108">
        <v>26</v>
      </c>
      <c r="AF1" s="109">
        <v>27</v>
      </c>
      <c r="AG1" s="108">
        <v>28</v>
      </c>
      <c r="AH1" s="108">
        <v>29</v>
      </c>
      <c r="AI1" s="108">
        <v>30</v>
      </c>
      <c r="AJ1" s="73" t="s">
        <v>199</v>
      </c>
      <c r="AK1" s="67" t="s">
        <v>198</v>
      </c>
      <c r="AL1" s="68" t="s">
        <v>152</v>
      </c>
      <c r="AM1" s="69" t="s">
        <v>210</v>
      </c>
      <c r="AN1" s="70" t="s">
        <v>153</v>
      </c>
      <c r="AO1" s="71" t="s">
        <v>211</v>
      </c>
      <c r="AP1" s="72" t="s">
        <v>212</v>
      </c>
    </row>
    <row r="2" spans="1:42" x14ac:dyDescent="0.25">
      <c r="A2" s="2" t="s">
        <v>208</v>
      </c>
      <c r="B2" s="2" t="s">
        <v>104</v>
      </c>
      <c r="C2" s="2" t="s">
        <v>105</v>
      </c>
      <c r="D2" s="2" t="s">
        <v>209</v>
      </c>
      <c r="E2" s="120" t="s">
        <v>107</v>
      </c>
      <c r="F2" s="120" t="s">
        <v>194</v>
      </c>
      <c r="G2" s="120" t="s">
        <v>193</v>
      </c>
      <c r="H2" s="120" t="s">
        <v>192</v>
      </c>
      <c r="I2" s="120" t="s">
        <v>191</v>
      </c>
      <c r="J2" s="120" t="s">
        <v>197</v>
      </c>
      <c r="K2" s="121" t="s">
        <v>196</v>
      </c>
      <c r="L2" s="120" t="s">
        <v>195</v>
      </c>
      <c r="M2" s="120" t="s">
        <v>218</v>
      </c>
      <c r="N2" s="120" t="s">
        <v>219</v>
      </c>
      <c r="O2" s="120" t="s">
        <v>220</v>
      </c>
      <c r="P2" s="120" t="s">
        <v>221</v>
      </c>
      <c r="Q2" s="120" t="s">
        <v>222</v>
      </c>
      <c r="R2" s="121" t="s">
        <v>223</v>
      </c>
      <c r="S2" s="120" t="s">
        <v>224</v>
      </c>
      <c r="T2" s="120" t="s">
        <v>225</v>
      </c>
      <c r="U2" s="120" t="s">
        <v>226</v>
      </c>
      <c r="V2" s="120" t="s">
        <v>227</v>
      </c>
      <c r="W2" s="120" t="s">
        <v>228</v>
      </c>
      <c r="X2" s="120" t="s">
        <v>229</v>
      </c>
      <c r="Y2" s="121" t="s">
        <v>230</v>
      </c>
      <c r="Z2" s="120" t="s">
        <v>231</v>
      </c>
      <c r="AA2" s="120" t="s">
        <v>232</v>
      </c>
      <c r="AB2" s="120" t="s">
        <v>233</v>
      </c>
      <c r="AC2" s="120" t="s">
        <v>234</v>
      </c>
      <c r="AD2" s="120" t="s">
        <v>235</v>
      </c>
      <c r="AE2" s="120" t="s">
        <v>236</v>
      </c>
      <c r="AF2" s="121" t="s">
        <v>237</v>
      </c>
      <c r="AG2" s="120" t="s">
        <v>238</v>
      </c>
      <c r="AH2" s="120" t="s">
        <v>239</v>
      </c>
      <c r="AI2" s="120" t="s">
        <v>240</v>
      </c>
      <c r="AJ2" s="2" t="s">
        <v>103</v>
      </c>
      <c r="AK2" s="2" t="s">
        <v>213</v>
      </c>
      <c r="AL2" s="2" t="s">
        <v>214</v>
      </c>
      <c r="AM2" s="2" t="s">
        <v>215</v>
      </c>
      <c r="AN2" s="2" t="s">
        <v>216</v>
      </c>
      <c r="AO2" s="2" t="s">
        <v>217</v>
      </c>
      <c r="AP2" s="2" t="s">
        <v>241</v>
      </c>
    </row>
    <row r="3" spans="1:42" ht="15.75" x14ac:dyDescent="0.25">
      <c r="A3" s="91">
        <v>0.1</v>
      </c>
      <c r="B3" s="110" t="s">
        <v>0</v>
      </c>
      <c r="C3" s="46">
        <v>2156</v>
      </c>
      <c r="D3" s="47" t="s">
        <v>1</v>
      </c>
      <c r="E3" s="46"/>
      <c r="F3" s="111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3">
        <f t="shared" ref="AJ3:AJ34" si="0">COUNT(F3:AI3)</f>
        <v>0</v>
      </c>
      <c r="AK3" s="114">
        <f t="shared" ref="AK3:AK34" si="1">COUNTIFS(F3:AI3,"в")</f>
        <v>0</v>
      </c>
      <c r="AL3" s="115">
        <f t="shared" ref="AL3:AL34" si="2">COUNTIFS(F3:AI3,"о")</f>
        <v>0</v>
      </c>
      <c r="AM3" s="116">
        <f t="shared" ref="AM3:AM34" si="3">COUNTIFS(F3:AI3,"б")</f>
        <v>0</v>
      </c>
      <c r="AN3" s="117">
        <f t="shared" ref="AN3:AN34" si="4">COUNT(F3:T3)</f>
        <v>0</v>
      </c>
      <c r="AO3" s="118">
        <f t="shared" ref="AO3:AO34" si="5">COUNTIFS(F3:AI3,"4")</f>
        <v>0</v>
      </c>
      <c r="AP3" s="119">
        <f t="shared" ref="AP3:AP34" si="6">COUNTIFS(F3:AI3,"3")</f>
        <v>0</v>
      </c>
    </row>
    <row r="4" spans="1:42" ht="15.75" x14ac:dyDescent="0.25">
      <c r="A4" s="52">
        <v>0.2</v>
      </c>
      <c r="B4" s="98" t="s">
        <v>2</v>
      </c>
      <c r="C4" s="39">
        <v>4032</v>
      </c>
      <c r="D4" s="45" t="s">
        <v>3</v>
      </c>
      <c r="E4" s="39"/>
      <c r="F4" s="96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74">
        <f>COUNT(F4:AI4)</f>
        <v>0</v>
      </c>
      <c r="AK4" s="76">
        <f>COUNTIFS(F4:AI4,"в")</f>
        <v>0</v>
      </c>
      <c r="AL4" s="92">
        <f>COUNTIFS(F4:AI4,"о")</f>
        <v>0</v>
      </c>
      <c r="AM4" s="77">
        <f>COUNTIFS(F4:AI4,"б")</f>
        <v>0</v>
      </c>
      <c r="AN4" s="78">
        <f>COUNT(F4:T4)</f>
        <v>0</v>
      </c>
      <c r="AO4" s="79">
        <f>COUNTIFS(F4:AI4,"4")</f>
        <v>0</v>
      </c>
      <c r="AP4" s="80">
        <f>COUNTIFS(F4:AI4,"3")</f>
        <v>0</v>
      </c>
    </row>
    <row r="5" spans="1:42" ht="15.75" x14ac:dyDescent="0.25">
      <c r="A5" s="52">
        <v>0.3</v>
      </c>
      <c r="B5" s="98" t="s">
        <v>4</v>
      </c>
      <c r="C5" s="39">
        <v>167</v>
      </c>
      <c r="D5" s="45" t="s">
        <v>5</v>
      </c>
      <c r="E5" s="39"/>
      <c r="F5" s="96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74">
        <f t="shared" si="0"/>
        <v>0</v>
      </c>
      <c r="AK5" s="76">
        <f t="shared" si="1"/>
        <v>0</v>
      </c>
      <c r="AL5" s="92">
        <f t="shared" si="2"/>
        <v>0</v>
      </c>
      <c r="AM5" s="77">
        <f t="shared" si="3"/>
        <v>0</v>
      </c>
      <c r="AN5" s="78">
        <f t="shared" si="4"/>
        <v>0</v>
      </c>
      <c r="AO5" s="79">
        <f t="shared" si="5"/>
        <v>0</v>
      </c>
      <c r="AP5" s="80">
        <f t="shared" si="6"/>
        <v>0</v>
      </c>
    </row>
    <row r="6" spans="1:42" ht="15.75" x14ac:dyDescent="0.25">
      <c r="A6" s="52">
        <v>0.4</v>
      </c>
      <c r="B6" s="98" t="s">
        <v>6</v>
      </c>
      <c r="C6" s="39">
        <v>3473</v>
      </c>
      <c r="D6" s="45" t="s">
        <v>7</v>
      </c>
      <c r="E6" s="39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74">
        <f t="shared" si="0"/>
        <v>0</v>
      </c>
      <c r="AK6" s="76">
        <f t="shared" si="1"/>
        <v>0</v>
      </c>
      <c r="AL6" s="92">
        <f t="shared" si="2"/>
        <v>0</v>
      </c>
      <c r="AM6" s="77">
        <f t="shared" si="3"/>
        <v>0</v>
      </c>
      <c r="AN6" s="78">
        <f t="shared" si="4"/>
        <v>0</v>
      </c>
      <c r="AO6" s="79">
        <f t="shared" si="5"/>
        <v>0</v>
      </c>
      <c r="AP6" s="80">
        <f t="shared" si="6"/>
        <v>0</v>
      </c>
    </row>
    <row r="7" spans="1:42" ht="15.75" x14ac:dyDescent="0.25">
      <c r="A7" s="52">
        <v>0.5</v>
      </c>
      <c r="B7" s="98" t="s">
        <v>8</v>
      </c>
      <c r="C7" s="39">
        <v>1965</v>
      </c>
      <c r="D7" s="45" t="s">
        <v>201</v>
      </c>
      <c r="E7" s="39"/>
      <c r="F7" s="96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74">
        <f t="shared" si="0"/>
        <v>0</v>
      </c>
      <c r="AK7" s="76">
        <f t="shared" si="1"/>
        <v>0</v>
      </c>
      <c r="AL7" s="92">
        <f t="shared" si="2"/>
        <v>0</v>
      </c>
      <c r="AM7" s="77">
        <f t="shared" si="3"/>
        <v>0</v>
      </c>
      <c r="AN7" s="78">
        <f t="shared" si="4"/>
        <v>0</v>
      </c>
      <c r="AO7" s="79">
        <f t="shared" si="5"/>
        <v>0</v>
      </c>
      <c r="AP7" s="80">
        <f t="shared" si="6"/>
        <v>0</v>
      </c>
    </row>
    <row r="8" spans="1:42" ht="15.75" x14ac:dyDescent="0.25">
      <c r="A8" s="52">
        <v>0.6</v>
      </c>
      <c r="B8" s="99" t="s">
        <v>156</v>
      </c>
      <c r="C8" s="39">
        <v>4570</v>
      </c>
      <c r="D8" s="45" t="s">
        <v>205</v>
      </c>
      <c r="E8" s="39"/>
      <c r="F8" s="96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74">
        <f t="shared" si="0"/>
        <v>0</v>
      </c>
      <c r="AK8" s="76">
        <f t="shared" si="1"/>
        <v>0</v>
      </c>
      <c r="AL8" s="92">
        <f t="shared" si="2"/>
        <v>0</v>
      </c>
      <c r="AM8" s="77">
        <f t="shared" si="3"/>
        <v>0</v>
      </c>
      <c r="AN8" s="78">
        <f t="shared" si="4"/>
        <v>0</v>
      </c>
      <c r="AO8" s="79">
        <f t="shared" si="5"/>
        <v>0</v>
      </c>
      <c r="AP8" s="80">
        <f t="shared" si="6"/>
        <v>0</v>
      </c>
    </row>
    <row r="9" spans="1:42" ht="15.75" x14ac:dyDescent="0.25">
      <c r="A9" s="52">
        <v>0.7</v>
      </c>
      <c r="B9" s="99" t="s">
        <v>13</v>
      </c>
      <c r="C9" s="39">
        <v>1074</v>
      </c>
      <c r="D9" s="45" t="s">
        <v>10</v>
      </c>
      <c r="E9" s="39"/>
      <c r="F9" s="96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74">
        <f t="shared" si="0"/>
        <v>0</v>
      </c>
      <c r="AK9" s="76">
        <f t="shared" si="1"/>
        <v>0</v>
      </c>
      <c r="AL9" s="92">
        <f t="shared" si="2"/>
        <v>0</v>
      </c>
      <c r="AM9" s="77">
        <f t="shared" si="3"/>
        <v>0</v>
      </c>
      <c r="AN9" s="78">
        <f t="shared" si="4"/>
        <v>0</v>
      </c>
      <c r="AO9" s="79">
        <f t="shared" si="5"/>
        <v>0</v>
      </c>
      <c r="AP9" s="80">
        <f t="shared" si="6"/>
        <v>0</v>
      </c>
    </row>
    <row r="10" spans="1:42" ht="15.75" x14ac:dyDescent="0.25">
      <c r="A10" s="52">
        <v>0.7</v>
      </c>
      <c r="B10" s="99" t="s">
        <v>11</v>
      </c>
      <c r="C10" s="39">
        <v>2293</v>
      </c>
      <c r="D10" s="45" t="s">
        <v>10</v>
      </c>
      <c r="E10" s="39"/>
      <c r="F10" s="96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74">
        <f t="shared" si="0"/>
        <v>0</v>
      </c>
      <c r="AK10" s="76">
        <f t="shared" si="1"/>
        <v>0</v>
      </c>
      <c r="AL10" s="92">
        <f t="shared" si="2"/>
        <v>0</v>
      </c>
      <c r="AM10" s="77">
        <f t="shared" si="3"/>
        <v>0</v>
      </c>
      <c r="AN10" s="78">
        <f t="shared" si="4"/>
        <v>0</v>
      </c>
      <c r="AO10" s="79">
        <f t="shared" si="5"/>
        <v>0</v>
      </c>
      <c r="AP10" s="80">
        <f t="shared" si="6"/>
        <v>0</v>
      </c>
    </row>
    <row r="11" spans="1:42" ht="15.75" x14ac:dyDescent="0.25">
      <c r="A11" s="52">
        <v>0.7</v>
      </c>
      <c r="B11" s="99" t="s">
        <v>14</v>
      </c>
      <c r="C11" s="39">
        <v>2589</v>
      </c>
      <c r="D11" s="45" t="s">
        <v>10</v>
      </c>
      <c r="E11" s="39"/>
      <c r="F11" s="96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74">
        <f t="shared" si="0"/>
        <v>0</v>
      </c>
      <c r="AK11" s="76">
        <f t="shared" si="1"/>
        <v>0</v>
      </c>
      <c r="AL11" s="92">
        <f t="shared" si="2"/>
        <v>0</v>
      </c>
      <c r="AM11" s="77">
        <f t="shared" si="3"/>
        <v>0</v>
      </c>
      <c r="AN11" s="78">
        <f t="shared" si="4"/>
        <v>0</v>
      </c>
      <c r="AO11" s="79">
        <f t="shared" si="5"/>
        <v>0</v>
      </c>
      <c r="AP11" s="80">
        <f t="shared" si="6"/>
        <v>0</v>
      </c>
    </row>
    <row r="12" spans="1:42" ht="15.75" x14ac:dyDescent="0.25">
      <c r="A12" s="52">
        <v>0.7</v>
      </c>
      <c r="B12" s="99" t="s">
        <v>15</v>
      </c>
      <c r="C12" s="39">
        <v>2636</v>
      </c>
      <c r="D12" s="45" t="s">
        <v>190</v>
      </c>
      <c r="E12" s="45"/>
      <c r="F12" s="96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74">
        <f t="shared" si="0"/>
        <v>0</v>
      </c>
      <c r="AK12" s="76">
        <f t="shared" si="1"/>
        <v>0</v>
      </c>
      <c r="AL12" s="92">
        <f t="shared" si="2"/>
        <v>0</v>
      </c>
      <c r="AM12" s="77">
        <f t="shared" si="3"/>
        <v>0</v>
      </c>
      <c r="AN12" s="78">
        <f t="shared" si="4"/>
        <v>0</v>
      </c>
      <c r="AO12" s="79">
        <f t="shared" si="5"/>
        <v>0</v>
      </c>
      <c r="AP12" s="80">
        <f t="shared" si="6"/>
        <v>0</v>
      </c>
    </row>
    <row r="13" spans="1:42" ht="15.75" x14ac:dyDescent="0.25">
      <c r="A13" s="52">
        <v>0.7</v>
      </c>
      <c r="B13" s="99" t="s">
        <v>9</v>
      </c>
      <c r="C13" s="39">
        <v>4194</v>
      </c>
      <c r="D13" s="45" t="s">
        <v>10</v>
      </c>
      <c r="E13" s="39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74">
        <f t="shared" si="0"/>
        <v>0</v>
      </c>
      <c r="AK13" s="76">
        <f t="shared" si="1"/>
        <v>0</v>
      </c>
      <c r="AL13" s="92">
        <f t="shared" si="2"/>
        <v>0</v>
      </c>
      <c r="AM13" s="77">
        <f t="shared" si="3"/>
        <v>0</v>
      </c>
      <c r="AN13" s="78">
        <f t="shared" si="4"/>
        <v>0</v>
      </c>
      <c r="AO13" s="79">
        <f t="shared" si="5"/>
        <v>0</v>
      </c>
      <c r="AP13" s="80">
        <f t="shared" si="6"/>
        <v>0</v>
      </c>
    </row>
    <row r="14" spans="1:42" ht="15.75" x14ac:dyDescent="0.25">
      <c r="A14" s="52">
        <v>1</v>
      </c>
      <c r="B14" s="57" t="s">
        <v>16</v>
      </c>
      <c r="C14" s="39">
        <v>707</v>
      </c>
      <c r="D14" s="44" t="s">
        <v>17</v>
      </c>
      <c r="E14" s="45">
        <v>5</v>
      </c>
      <c r="F14" s="96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74">
        <f t="shared" si="0"/>
        <v>0</v>
      </c>
      <c r="AK14" s="76">
        <f t="shared" si="1"/>
        <v>0</v>
      </c>
      <c r="AL14" s="92">
        <f t="shared" si="2"/>
        <v>0</v>
      </c>
      <c r="AM14" s="77">
        <f t="shared" si="3"/>
        <v>0</v>
      </c>
      <c r="AN14" s="78">
        <f t="shared" si="4"/>
        <v>0</v>
      </c>
      <c r="AO14" s="79">
        <f t="shared" si="5"/>
        <v>0</v>
      </c>
      <c r="AP14" s="80">
        <f t="shared" si="6"/>
        <v>0</v>
      </c>
    </row>
    <row r="15" spans="1:42" ht="15.75" x14ac:dyDescent="0.25">
      <c r="A15" s="52">
        <v>1</v>
      </c>
      <c r="B15" s="57" t="s">
        <v>108</v>
      </c>
      <c r="C15" s="39">
        <v>1628</v>
      </c>
      <c r="D15" s="44" t="s">
        <v>17</v>
      </c>
      <c r="E15" s="45">
        <v>4</v>
      </c>
      <c r="F15" s="96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74">
        <f t="shared" si="0"/>
        <v>0</v>
      </c>
      <c r="AK15" s="76">
        <f t="shared" si="1"/>
        <v>0</v>
      </c>
      <c r="AL15" s="92">
        <f t="shared" si="2"/>
        <v>0</v>
      </c>
      <c r="AM15" s="77">
        <f t="shared" si="3"/>
        <v>0</v>
      </c>
      <c r="AN15" s="78">
        <f t="shared" si="4"/>
        <v>0</v>
      </c>
      <c r="AO15" s="79">
        <f t="shared" si="5"/>
        <v>0</v>
      </c>
      <c r="AP15" s="80">
        <f t="shared" si="6"/>
        <v>0</v>
      </c>
    </row>
    <row r="16" spans="1:42" ht="15.75" x14ac:dyDescent="0.25">
      <c r="A16" s="52">
        <v>1</v>
      </c>
      <c r="B16" s="57" t="s">
        <v>19</v>
      </c>
      <c r="C16" s="39">
        <v>2701</v>
      </c>
      <c r="D16" s="44" t="s">
        <v>17</v>
      </c>
      <c r="E16" s="45">
        <v>3</v>
      </c>
      <c r="F16" s="96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74">
        <f t="shared" si="0"/>
        <v>0</v>
      </c>
      <c r="AK16" s="76">
        <f t="shared" si="1"/>
        <v>0</v>
      </c>
      <c r="AL16" s="92">
        <f t="shared" si="2"/>
        <v>0</v>
      </c>
      <c r="AM16" s="77">
        <f t="shared" si="3"/>
        <v>0</v>
      </c>
      <c r="AN16" s="78">
        <f t="shared" si="4"/>
        <v>0</v>
      </c>
      <c r="AO16" s="79">
        <f t="shared" si="5"/>
        <v>0</v>
      </c>
      <c r="AP16" s="80">
        <f t="shared" si="6"/>
        <v>0</v>
      </c>
    </row>
    <row r="17" spans="1:42" ht="15.75" x14ac:dyDescent="0.25">
      <c r="A17" s="52">
        <v>1</v>
      </c>
      <c r="B17" s="57" t="s">
        <v>18</v>
      </c>
      <c r="C17" s="39">
        <v>3272</v>
      </c>
      <c r="D17" s="44" t="s">
        <v>17</v>
      </c>
      <c r="E17" s="45">
        <v>3</v>
      </c>
      <c r="F17" s="96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74">
        <f t="shared" si="0"/>
        <v>0</v>
      </c>
      <c r="AK17" s="76">
        <f t="shared" si="1"/>
        <v>0</v>
      </c>
      <c r="AL17" s="92">
        <f t="shared" si="2"/>
        <v>0</v>
      </c>
      <c r="AM17" s="77">
        <f t="shared" si="3"/>
        <v>0</v>
      </c>
      <c r="AN17" s="78">
        <f t="shared" si="4"/>
        <v>0</v>
      </c>
      <c r="AO17" s="79">
        <f t="shared" si="5"/>
        <v>0</v>
      </c>
      <c r="AP17" s="80">
        <f t="shared" si="6"/>
        <v>0</v>
      </c>
    </row>
    <row r="18" spans="1:42" ht="15.75" x14ac:dyDescent="0.25">
      <c r="A18" s="52">
        <v>1</v>
      </c>
      <c r="B18" s="57" t="s">
        <v>20</v>
      </c>
      <c r="C18" s="39">
        <v>4779</v>
      </c>
      <c r="D18" s="44" t="s">
        <v>17</v>
      </c>
      <c r="E18" s="45">
        <v>3</v>
      </c>
      <c r="F18" s="96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74">
        <f t="shared" si="0"/>
        <v>0</v>
      </c>
      <c r="AK18" s="76">
        <f t="shared" si="1"/>
        <v>0</v>
      </c>
      <c r="AL18" s="92">
        <f t="shared" si="2"/>
        <v>0</v>
      </c>
      <c r="AM18" s="77">
        <f t="shared" si="3"/>
        <v>0</v>
      </c>
      <c r="AN18" s="78">
        <f t="shared" si="4"/>
        <v>0</v>
      </c>
      <c r="AO18" s="79">
        <f t="shared" si="5"/>
        <v>0</v>
      </c>
      <c r="AP18" s="80">
        <f t="shared" si="6"/>
        <v>0</v>
      </c>
    </row>
    <row r="19" spans="1:42" ht="15.75" x14ac:dyDescent="0.25">
      <c r="A19" s="52">
        <v>1</v>
      </c>
      <c r="B19" s="57" t="s">
        <v>21</v>
      </c>
      <c r="C19" s="39">
        <v>4893</v>
      </c>
      <c r="D19" s="44" t="s">
        <v>17</v>
      </c>
      <c r="E19" s="45">
        <v>4</v>
      </c>
      <c r="F19" s="96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74">
        <f t="shared" si="0"/>
        <v>0</v>
      </c>
      <c r="AK19" s="76">
        <f t="shared" si="1"/>
        <v>0</v>
      </c>
      <c r="AL19" s="92">
        <f t="shared" si="2"/>
        <v>0</v>
      </c>
      <c r="AM19" s="77">
        <f t="shared" si="3"/>
        <v>0</v>
      </c>
      <c r="AN19" s="78">
        <f t="shared" si="4"/>
        <v>0</v>
      </c>
      <c r="AO19" s="79">
        <f t="shared" si="5"/>
        <v>0</v>
      </c>
      <c r="AP19" s="80">
        <f t="shared" si="6"/>
        <v>0</v>
      </c>
    </row>
    <row r="20" spans="1:42" ht="15.75" x14ac:dyDescent="0.25">
      <c r="A20" s="52">
        <v>1.1000000000000001</v>
      </c>
      <c r="B20" s="56" t="s">
        <v>27</v>
      </c>
      <c r="C20" s="39">
        <v>126</v>
      </c>
      <c r="D20" s="44" t="s">
        <v>23</v>
      </c>
      <c r="E20" s="45">
        <v>2</v>
      </c>
      <c r="F20" s="96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74">
        <f t="shared" si="0"/>
        <v>0</v>
      </c>
      <c r="AK20" s="76">
        <f t="shared" si="1"/>
        <v>0</v>
      </c>
      <c r="AL20" s="92">
        <f t="shared" si="2"/>
        <v>0</v>
      </c>
      <c r="AM20" s="77">
        <f t="shared" si="3"/>
        <v>0</v>
      </c>
      <c r="AN20" s="78">
        <f t="shared" si="4"/>
        <v>0</v>
      </c>
      <c r="AO20" s="79">
        <f t="shared" si="5"/>
        <v>0</v>
      </c>
      <c r="AP20" s="80">
        <f t="shared" si="6"/>
        <v>0</v>
      </c>
    </row>
    <row r="21" spans="1:42" ht="15.75" x14ac:dyDescent="0.25">
      <c r="A21" s="52">
        <v>1.1000000000000001</v>
      </c>
      <c r="B21" s="56" t="s">
        <v>26</v>
      </c>
      <c r="C21" s="39">
        <v>637</v>
      </c>
      <c r="D21" s="44" t="s">
        <v>23</v>
      </c>
      <c r="E21" s="45">
        <v>3</v>
      </c>
      <c r="F21" s="96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74">
        <f t="shared" si="0"/>
        <v>0</v>
      </c>
      <c r="AK21" s="76">
        <f t="shared" si="1"/>
        <v>0</v>
      </c>
      <c r="AL21" s="92">
        <f t="shared" si="2"/>
        <v>0</v>
      </c>
      <c r="AM21" s="77">
        <f t="shared" si="3"/>
        <v>0</v>
      </c>
      <c r="AN21" s="78">
        <f t="shared" si="4"/>
        <v>0</v>
      </c>
      <c r="AO21" s="79">
        <f t="shared" si="5"/>
        <v>0</v>
      </c>
      <c r="AP21" s="80">
        <f t="shared" si="6"/>
        <v>0</v>
      </c>
    </row>
    <row r="22" spans="1:42" ht="15.75" x14ac:dyDescent="0.25">
      <c r="A22" s="52">
        <v>1.1000000000000001</v>
      </c>
      <c r="B22" s="56" t="s">
        <v>22</v>
      </c>
      <c r="C22" s="39">
        <v>1218</v>
      </c>
      <c r="D22" s="44" t="s">
        <v>23</v>
      </c>
      <c r="E22" s="45">
        <v>3</v>
      </c>
      <c r="F22" s="96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74">
        <f t="shared" si="0"/>
        <v>0</v>
      </c>
      <c r="AK22" s="76">
        <f t="shared" si="1"/>
        <v>0</v>
      </c>
      <c r="AL22" s="92">
        <f t="shared" si="2"/>
        <v>0</v>
      </c>
      <c r="AM22" s="77">
        <f t="shared" si="3"/>
        <v>0</v>
      </c>
      <c r="AN22" s="78">
        <f t="shared" si="4"/>
        <v>0</v>
      </c>
      <c r="AO22" s="79">
        <f t="shared" si="5"/>
        <v>0</v>
      </c>
      <c r="AP22" s="80">
        <f t="shared" si="6"/>
        <v>0</v>
      </c>
    </row>
    <row r="23" spans="1:42" ht="15.75" x14ac:dyDescent="0.25">
      <c r="A23" s="52">
        <v>1.1000000000000001</v>
      </c>
      <c r="B23" s="56" t="s">
        <v>30</v>
      </c>
      <c r="C23" s="39">
        <v>2691</v>
      </c>
      <c r="D23" s="44" t="s">
        <v>23</v>
      </c>
      <c r="E23" s="45">
        <v>3</v>
      </c>
      <c r="F23" s="96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74">
        <f t="shared" si="0"/>
        <v>0</v>
      </c>
      <c r="AK23" s="76">
        <f t="shared" si="1"/>
        <v>0</v>
      </c>
      <c r="AL23" s="92">
        <f t="shared" si="2"/>
        <v>0</v>
      </c>
      <c r="AM23" s="77">
        <f t="shared" si="3"/>
        <v>0</v>
      </c>
      <c r="AN23" s="78">
        <f t="shared" si="4"/>
        <v>0</v>
      </c>
      <c r="AO23" s="79">
        <f t="shared" si="5"/>
        <v>0</v>
      </c>
      <c r="AP23" s="80">
        <f t="shared" si="6"/>
        <v>0</v>
      </c>
    </row>
    <row r="24" spans="1:42" ht="15.75" x14ac:dyDescent="0.25">
      <c r="A24" s="52">
        <v>1.1000000000000001</v>
      </c>
      <c r="B24" s="56" t="s">
        <v>29</v>
      </c>
      <c r="C24" s="39">
        <v>4066</v>
      </c>
      <c r="D24" s="44" t="s">
        <v>23</v>
      </c>
      <c r="E24" s="45">
        <v>3</v>
      </c>
      <c r="F24" s="96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74">
        <f t="shared" si="0"/>
        <v>0</v>
      </c>
      <c r="AK24" s="76">
        <f t="shared" si="1"/>
        <v>0</v>
      </c>
      <c r="AL24" s="92">
        <f t="shared" si="2"/>
        <v>0</v>
      </c>
      <c r="AM24" s="77">
        <f t="shared" si="3"/>
        <v>0</v>
      </c>
      <c r="AN24" s="78">
        <f t="shared" si="4"/>
        <v>0</v>
      </c>
      <c r="AO24" s="79">
        <f t="shared" si="5"/>
        <v>0</v>
      </c>
      <c r="AP24" s="80">
        <f t="shared" si="6"/>
        <v>0</v>
      </c>
    </row>
    <row r="25" spans="1:42" ht="15.75" x14ac:dyDescent="0.25">
      <c r="A25" s="52">
        <v>2</v>
      </c>
      <c r="B25" s="54" t="s">
        <v>36</v>
      </c>
      <c r="C25" s="39">
        <v>138</v>
      </c>
      <c r="D25" s="44" t="s">
        <v>17</v>
      </c>
      <c r="E25" s="45">
        <v>5</v>
      </c>
      <c r="F25" s="96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74">
        <f t="shared" si="0"/>
        <v>0</v>
      </c>
      <c r="AK25" s="76">
        <f t="shared" si="1"/>
        <v>0</v>
      </c>
      <c r="AL25" s="92">
        <f t="shared" si="2"/>
        <v>0</v>
      </c>
      <c r="AM25" s="77">
        <f t="shared" si="3"/>
        <v>0</v>
      </c>
      <c r="AN25" s="78">
        <f t="shared" si="4"/>
        <v>0</v>
      </c>
      <c r="AO25" s="79">
        <f t="shared" si="5"/>
        <v>0</v>
      </c>
      <c r="AP25" s="80">
        <f t="shared" si="6"/>
        <v>0</v>
      </c>
    </row>
    <row r="26" spans="1:42" ht="15.75" x14ac:dyDescent="0.25">
      <c r="A26" s="52">
        <v>2</v>
      </c>
      <c r="B26" s="54" t="s">
        <v>24</v>
      </c>
      <c r="C26" s="39">
        <v>1856</v>
      </c>
      <c r="D26" s="44" t="s">
        <v>23</v>
      </c>
      <c r="E26" s="45">
        <v>3</v>
      </c>
      <c r="F26" s="96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74">
        <f t="shared" si="0"/>
        <v>0</v>
      </c>
      <c r="AK26" s="76">
        <f t="shared" si="1"/>
        <v>0</v>
      </c>
      <c r="AL26" s="92">
        <f t="shared" si="2"/>
        <v>0</v>
      </c>
      <c r="AM26" s="77">
        <f t="shared" si="3"/>
        <v>0</v>
      </c>
      <c r="AN26" s="78">
        <f t="shared" si="4"/>
        <v>0</v>
      </c>
      <c r="AO26" s="79">
        <f t="shared" si="5"/>
        <v>0</v>
      </c>
      <c r="AP26" s="80">
        <f t="shared" si="6"/>
        <v>0</v>
      </c>
    </row>
    <row r="27" spans="1:42" ht="15.75" x14ac:dyDescent="0.25">
      <c r="A27" s="52">
        <v>2</v>
      </c>
      <c r="B27" s="54" t="s">
        <v>25</v>
      </c>
      <c r="C27" s="39">
        <v>2047</v>
      </c>
      <c r="D27" s="44" t="s">
        <v>23</v>
      </c>
      <c r="E27" s="45">
        <v>2</v>
      </c>
      <c r="F27" s="96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74">
        <f t="shared" si="0"/>
        <v>0</v>
      </c>
      <c r="AK27" s="76">
        <f t="shared" si="1"/>
        <v>0</v>
      </c>
      <c r="AL27" s="92">
        <f t="shared" si="2"/>
        <v>0</v>
      </c>
      <c r="AM27" s="77">
        <f t="shared" si="3"/>
        <v>0</v>
      </c>
      <c r="AN27" s="78">
        <f t="shared" si="4"/>
        <v>0</v>
      </c>
      <c r="AO27" s="79">
        <f t="shared" si="5"/>
        <v>0</v>
      </c>
      <c r="AP27" s="80">
        <f t="shared" si="6"/>
        <v>0</v>
      </c>
    </row>
    <row r="28" spans="1:42" ht="15.75" x14ac:dyDescent="0.25">
      <c r="A28" s="52">
        <v>2</v>
      </c>
      <c r="B28" s="54" t="s">
        <v>38</v>
      </c>
      <c r="C28" s="39">
        <v>2522</v>
      </c>
      <c r="D28" s="44" t="s">
        <v>17</v>
      </c>
      <c r="E28" s="45">
        <v>5</v>
      </c>
      <c r="F28" s="96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74">
        <f t="shared" si="0"/>
        <v>0</v>
      </c>
      <c r="AK28" s="76">
        <f t="shared" si="1"/>
        <v>0</v>
      </c>
      <c r="AL28" s="92">
        <f t="shared" si="2"/>
        <v>0</v>
      </c>
      <c r="AM28" s="77">
        <f t="shared" si="3"/>
        <v>0</v>
      </c>
      <c r="AN28" s="78">
        <f t="shared" si="4"/>
        <v>0</v>
      </c>
      <c r="AO28" s="79">
        <f t="shared" si="5"/>
        <v>0</v>
      </c>
      <c r="AP28" s="80">
        <f t="shared" si="6"/>
        <v>0</v>
      </c>
    </row>
    <row r="29" spans="1:42" ht="15.75" x14ac:dyDescent="0.25">
      <c r="A29" s="52">
        <v>2</v>
      </c>
      <c r="B29" s="54" t="s">
        <v>39</v>
      </c>
      <c r="C29" s="39">
        <v>2807</v>
      </c>
      <c r="D29" s="44" t="s">
        <v>17</v>
      </c>
      <c r="E29" s="45">
        <v>4</v>
      </c>
      <c r="F29" s="96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74">
        <f t="shared" si="0"/>
        <v>0</v>
      </c>
      <c r="AK29" s="76">
        <f t="shared" si="1"/>
        <v>0</v>
      </c>
      <c r="AL29" s="92">
        <f t="shared" si="2"/>
        <v>0</v>
      </c>
      <c r="AM29" s="77">
        <f t="shared" si="3"/>
        <v>0</v>
      </c>
      <c r="AN29" s="78">
        <f t="shared" si="4"/>
        <v>0</v>
      </c>
      <c r="AO29" s="79">
        <f t="shared" si="5"/>
        <v>0</v>
      </c>
      <c r="AP29" s="80">
        <f t="shared" si="6"/>
        <v>0</v>
      </c>
    </row>
    <row r="30" spans="1:42" ht="15.75" x14ac:dyDescent="0.25">
      <c r="A30" s="52">
        <v>2</v>
      </c>
      <c r="B30" s="54" t="s">
        <v>34</v>
      </c>
      <c r="C30" s="39">
        <v>3445</v>
      </c>
      <c r="D30" s="44" t="s">
        <v>23</v>
      </c>
      <c r="E30" s="45">
        <v>3</v>
      </c>
      <c r="F30" s="96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74">
        <f t="shared" si="0"/>
        <v>0</v>
      </c>
      <c r="AK30" s="76">
        <f t="shared" si="1"/>
        <v>0</v>
      </c>
      <c r="AL30" s="92">
        <f t="shared" si="2"/>
        <v>0</v>
      </c>
      <c r="AM30" s="77">
        <f t="shared" si="3"/>
        <v>0</v>
      </c>
      <c r="AN30" s="78">
        <f t="shared" si="4"/>
        <v>0</v>
      </c>
      <c r="AO30" s="79">
        <f t="shared" si="5"/>
        <v>0</v>
      </c>
      <c r="AP30" s="80">
        <f t="shared" si="6"/>
        <v>0</v>
      </c>
    </row>
    <row r="31" spans="1:42" ht="15.75" x14ac:dyDescent="0.25">
      <c r="A31" s="52">
        <v>2.1</v>
      </c>
      <c r="B31" s="55" t="s">
        <v>28</v>
      </c>
      <c r="C31" s="39">
        <v>1264</v>
      </c>
      <c r="D31" s="44" t="s">
        <v>23</v>
      </c>
      <c r="E31" s="45">
        <v>3</v>
      </c>
      <c r="F31" s="96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74">
        <f t="shared" si="0"/>
        <v>0</v>
      </c>
      <c r="AK31" s="76">
        <f t="shared" si="1"/>
        <v>0</v>
      </c>
      <c r="AL31" s="92">
        <f t="shared" si="2"/>
        <v>0</v>
      </c>
      <c r="AM31" s="77">
        <f t="shared" si="3"/>
        <v>0</v>
      </c>
      <c r="AN31" s="78">
        <f t="shared" si="4"/>
        <v>0</v>
      </c>
      <c r="AO31" s="79">
        <f t="shared" si="5"/>
        <v>0</v>
      </c>
      <c r="AP31" s="80">
        <f t="shared" si="6"/>
        <v>0</v>
      </c>
    </row>
    <row r="32" spans="1:42" ht="15.75" x14ac:dyDescent="0.25">
      <c r="A32" s="52">
        <v>2.1</v>
      </c>
      <c r="B32" s="55" t="s">
        <v>145</v>
      </c>
      <c r="C32" s="39">
        <v>2121</v>
      </c>
      <c r="D32" s="44" t="s">
        <v>23</v>
      </c>
      <c r="E32" s="45">
        <v>2</v>
      </c>
      <c r="F32" s="96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74">
        <f t="shared" si="0"/>
        <v>0</v>
      </c>
      <c r="AK32" s="76">
        <f t="shared" si="1"/>
        <v>0</v>
      </c>
      <c r="AL32" s="92">
        <f t="shared" si="2"/>
        <v>0</v>
      </c>
      <c r="AM32" s="77">
        <f t="shared" si="3"/>
        <v>0</v>
      </c>
      <c r="AN32" s="78">
        <f t="shared" si="4"/>
        <v>0</v>
      </c>
      <c r="AO32" s="79">
        <f t="shared" si="5"/>
        <v>0</v>
      </c>
      <c r="AP32" s="80">
        <f t="shared" si="6"/>
        <v>0</v>
      </c>
    </row>
    <row r="33" spans="1:42" ht="15.75" x14ac:dyDescent="0.25">
      <c r="A33" s="52">
        <v>2.1</v>
      </c>
      <c r="B33" s="55" t="s">
        <v>37</v>
      </c>
      <c r="C33" s="39">
        <v>3135</v>
      </c>
      <c r="D33" s="44" t="s">
        <v>23</v>
      </c>
      <c r="E33" s="45">
        <v>3</v>
      </c>
      <c r="F33" s="96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74">
        <f t="shared" si="0"/>
        <v>0</v>
      </c>
      <c r="AK33" s="76">
        <f t="shared" si="1"/>
        <v>0</v>
      </c>
      <c r="AL33" s="92">
        <f t="shared" si="2"/>
        <v>0</v>
      </c>
      <c r="AM33" s="77">
        <f t="shared" si="3"/>
        <v>0</v>
      </c>
      <c r="AN33" s="78">
        <f t="shared" si="4"/>
        <v>0</v>
      </c>
      <c r="AO33" s="79">
        <f t="shared" si="5"/>
        <v>0</v>
      </c>
      <c r="AP33" s="80">
        <f t="shared" si="6"/>
        <v>0</v>
      </c>
    </row>
    <row r="34" spans="1:42" ht="15.75" x14ac:dyDescent="0.25">
      <c r="A34" s="52">
        <v>2.1</v>
      </c>
      <c r="B34" s="55" t="s">
        <v>35</v>
      </c>
      <c r="C34" s="39">
        <v>3479</v>
      </c>
      <c r="D34" s="44" t="s">
        <v>17</v>
      </c>
      <c r="E34" s="45">
        <v>3</v>
      </c>
      <c r="F34" s="96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74">
        <f t="shared" si="0"/>
        <v>0</v>
      </c>
      <c r="AK34" s="76">
        <f t="shared" si="1"/>
        <v>0</v>
      </c>
      <c r="AL34" s="92">
        <f t="shared" si="2"/>
        <v>0</v>
      </c>
      <c r="AM34" s="77">
        <f t="shared" si="3"/>
        <v>0</v>
      </c>
      <c r="AN34" s="78">
        <f t="shared" si="4"/>
        <v>0</v>
      </c>
      <c r="AO34" s="79">
        <f t="shared" si="5"/>
        <v>0</v>
      </c>
      <c r="AP34" s="80">
        <f t="shared" si="6"/>
        <v>0</v>
      </c>
    </row>
    <row r="35" spans="1:42" ht="15.75" x14ac:dyDescent="0.25">
      <c r="A35" s="52">
        <v>2.1</v>
      </c>
      <c r="B35" s="55" t="s">
        <v>32</v>
      </c>
      <c r="C35" s="39">
        <v>3651</v>
      </c>
      <c r="D35" s="44" t="s">
        <v>17</v>
      </c>
      <c r="E35" s="45">
        <v>4</v>
      </c>
      <c r="F35" s="96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74">
        <f t="shared" ref="AJ35:AJ66" si="7">COUNT(F35:AI35)</f>
        <v>0</v>
      </c>
      <c r="AK35" s="76">
        <f t="shared" ref="AK35:AK66" si="8">COUNTIFS(F35:AI35,"в")</f>
        <v>0</v>
      </c>
      <c r="AL35" s="92">
        <f t="shared" ref="AL35:AL66" si="9">COUNTIFS(F35:AI35,"о")</f>
        <v>0</v>
      </c>
      <c r="AM35" s="77">
        <f t="shared" ref="AM35:AM66" si="10">COUNTIFS(F35:AI35,"б")</f>
        <v>0</v>
      </c>
      <c r="AN35" s="78">
        <f t="shared" ref="AN35:AN66" si="11">COUNT(F35:T35)</f>
        <v>0</v>
      </c>
      <c r="AO35" s="79">
        <f t="shared" ref="AO35:AO66" si="12">COUNTIFS(F35:AI35,"4")</f>
        <v>0</v>
      </c>
      <c r="AP35" s="80">
        <f t="shared" ref="AP35:AP66" si="13">COUNTIFS(F35:AI35,"3")</f>
        <v>0</v>
      </c>
    </row>
    <row r="36" spans="1:42" ht="15.75" x14ac:dyDescent="0.25">
      <c r="A36" s="52">
        <v>2.1</v>
      </c>
      <c r="B36" s="55" t="s">
        <v>33</v>
      </c>
      <c r="C36" s="39">
        <v>4480</v>
      </c>
      <c r="D36" s="44" t="s">
        <v>23</v>
      </c>
      <c r="E36" s="45">
        <v>2</v>
      </c>
      <c r="F36" s="96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74">
        <f t="shared" si="7"/>
        <v>0</v>
      </c>
      <c r="AK36" s="76">
        <f t="shared" si="8"/>
        <v>0</v>
      </c>
      <c r="AL36" s="92">
        <f t="shared" si="9"/>
        <v>0</v>
      </c>
      <c r="AM36" s="77">
        <f t="shared" si="10"/>
        <v>0</v>
      </c>
      <c r="AN36" s="78">
        <f t="shared" si="11"/>
        <v>0</v>
      </c>
      <c r="AO36" s="79">
        <f t="shared" si="12"/>
        <v>0</v>
      </c>
      <c r="AP36" s="80">
        <f t="shared" si="13"/>
        <v>0</v>
      </c>
    </row>
    <row r="37" spans="1:42" ht="15.75" x14ac:dyDescent="0.25">
      <c r="A37" s="100">
        <v>3</v>
      </c>
      <c r="B37" s="101" t="s">
        <v>47</v>
      </c>
      <c r="C37" s="40">
        <v>101</v>
      </c>
      <c r="D37" s="48" t="s">
        <v>41</v>
      </c>
      <c r="E37" s="49">
        <v>3</v>
      </c>
      <c r="F37" s="96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74">
        <f t="shared" si="7"/>
        <v>0</v>
      </c>
      <c r="AK37" s="76">
        <f t="shared" si="8"/>
        <v>0</v>
      </c>
      <c r="AL37" s="92">
        <f t="shared" si="9"/>
        <v>0</v>
      </c>
      <c r="AM37" s="77">
        <f t="shared" si="10"/>
        <v>0</v>
      </c>
      <c r="AN37" s="78">
        <f t="shared" si="11"/>
        <v>0</v>
      </c>
      <c r="AO37" s="79">
        <f t="shared" si="12"/>
        <v>0</v>
      </c>
      <c r="AP37" s="80">
        <f t="shared" si="13"/>
        <v>0</v>
      </c>
    </row>
    <row r="38" spans="1:42" ht="15.75" x14ac:dyDescent="0.25">
      <c r="A38" s="102">
        <v>3</v>
      </c>
      <c r="B38" s="103" t="s">
        <v>45</v>
      </c>
      <c r="C38" s="41">
        <v>351</v>
      </c>
      <c r="D38" s="50" t="s">
        <v>41</v>
      </c>
      <c r="E38" s="51">
        <v>4</v>
      </c>
      <c r="F38" s="96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74">
        <f t="shared" si="7"/>
        <v>0</v>
      </c>
      <c r="AK38" s="76">
        <f t="shared" si="8"/>
        <v>0</v>
      </c>
      <c r="AL38" s="92">
        <f t="shared" si="9"/>
        <v>0</v>
      </c>
      <c r="AM38" s="77">
        <f t="shared" si="10"/>
        <v>0</v>
      </c>
      <c r="AN38" s="78">
        <f t="shared" si="11"/>
        <v>0</v>
      </c>
      <c r="AO38" s="79">
        <f t="shared" si="12"/>
        <v>0</v>
      </c>
      <c r="AP38" s="80">
        <f t="shared" si="13"/>
        <v>0</v>
      </c>
    </row>
    <row r="39" spans="1:42" ht="15.75" x14ac:dyDescent="0.25">
      <c r="A39" s="100">
        <v>3</v>
      </c>
      <c r="B39" s="101" t="s">
        <v>42</v>
      </c>
      <c r="C39" s="40">
        <v>720</v>
      </c>
      <c r="D39" s="48" t="s">
        <v>41</v>
      </c>
      <c r="E39" s="49">
        <v>5</v>
      </c>
      <c r="F39" s="96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74">
        <f t="shared" si="7"/>
        <v>0</v>
      </c>
      <c r="AK39" s="76">
        <f t="shared" si="8"/>
        <v>0</v>
      </c>
      <c r="AL39" s="92">
        <f t="shared" si="9"/>
        <v>0</v>
      </c>
      <c r="AM39" s="77">
        <f t="shared" si="10"/>
        <v>0</v>
      </c>
      <c r="AN39" s="78">
        <f t="shared" si="11"/>
        <v>0</v>
      </c>
      <c r="AO39" s="79">
        <f t="shared" si="12"/>
        <v>0</v>
      </c>
      <c r="AP39" s="80">
        <f t="shared" si="13"/>
        <v>0</v>
      </c>
    </row>
    <row r="40" spans="1:42" ht="15.75" x14ac:dyDescent="0.25">
      <c r="A40" s="100">
        <v>3</v>
      </c>
      <c r="B40" s="101" t="s">
        <v>40</v>
      </c>
      <c r="C40" s="40">
        <v>1157</v>
      </c>
      <c r="D40" s="48" t="s">
        <v>41</v>
      </c>
      <c r="E40" s="49">
        <v>3</v>
      </c>
      <c r="F40" s="96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74">
        <f t="shared" si="7"/>
        <v>0</v>
      </c>
      <c r="AK40" s="76">
        <f t="shared" si="8"/>
        <v>0</v>
      </c>
      <c r="AL40" s="92">
        <f t="shared" si="9"/>
        <v>0</v>
      </c>
      <c r="AM40" s="77">
        <f t="shared" si="10"/>
        <v>0</v>
      </c>
      <c r="AN40" s="78">
        <f t="shared" si="11"/>
        <v>0</v>
      </c>
      <c r="AO40" s="79">
        <f t="shared" si="12"/>
        <v>0</v>
      </c>
      <c r="AP40" s="80">
        <f t="shared" si="13"/>
        <v>0</v>
      </c>
    </row>
    <row r="41" spans="1:42" ht="15.75" x14ac:dyDescent="0.25">
      <c r="A41" s="102">
        <v>3</v>
      </c>
      <c r="B41" s="103" t="s">
        <v>46</v>
      </c>
      <c r="C41" s="41">
        <v>1186</v>
      </c>
      <c r="D41" s="50" t="s">
        <v>41</v>
      </c>
      <c r="E41" s="51">
        <v>5</v>
      </c>
      <c r="F41" s="96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74">
        <f t="shared" si="7"/>
        <v>0</v>
      </c>
      <c r="AK41" s="76">
        <f t="shared" si="8"/>
        <v>0</v>
      </c>
      <c r="AL41" s="92">
        <f t="shared" si="9"/>
        <v>0</v>
      </c>
      <c r="AM41" s="77">
        <f t="shared" si="10"/>
        <v>0</v>
      </c>
      <c r="AN41" s="78">
        <f t="shared" si="11"/>
        <v>0</v>
      </c>
      <c r="AO41" s="79">
        <f t="shared" si="12"/>
        <v>0</v>
      </c>
      <c r="AP41" s="80">
        <f t="shared" si="13"/>
        <v>0</v>
      </c>
    </row>
    <row r="42" spans="1:42" ht="15.75" x14ac:dyDescent="0.25">
      <c r="A42" s="102">
        <v>3</v>
      </c>
      <c r="B42" s="103" t="s">
        <v>43</v>
      </c>
      <c r="C42" s="41">
        <v>1541</v>
      </c>
      <c r="D42" s="50" t="s">
        <v>41</v>
      </c>
      <c r="E42" s="51">
        <v>5</v>
      </c>
      <c r="F42" s="96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74">
        <f t="shared" si="7"/>
        <v>0</v>
      </c>
      <c r="AK42" s="76">
        <f t="shared" si="8"/>
        <v>0</v>
      </c>
      <c r="AL42" s="92">
        <f t="shared" si="9"/>
        <v>0</v>
      </c>
      <c r="AM42" s="77">
        <f t="shared" si="10"/>
        <v>0</v>
      </c>
      <c r="AN42" s="78">
        <f t="shared" si="11"/>
        <v>0</v>
      </c>
      <c r="AO42" s="79">
        <f t="shared" si="12"/>
        <v>0</v>
      </c>
      <c r="AP42" s="80">
        <f t="shared" si="13"/>
        <v>0</v>
      </c>
    </row>
    <row r="43" spans="1:42" ht="15.75" x14ac:dyDescent="0.25">
      <c r="A43" s="102">
        <v>3</v>
      </c>
      <c r="B43" s="103" t="s">
        <v>48</v>
      </c>
      <c r="C43" s="41">
        <v>2236</v>
      </c>
      <c r="D43" s="50" t="s">
        <v>41</v>
      </c>
      <c r="E43" s="51">
        <v>4</v>
      </c>
      <c r="F43" s="96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74">
        <f t="shared" si="7"/>
        <v>0</v>
      </c>
      <c r="AK43" s="76">
        <f t="shared" si="8"/>
        <v>0</v>
      </c>
      <c r="AL43" s="92">
        <f t="shared" si="9"/>
        <v>0</v>
      </c>
      <c r="AM43" s="77">
        <f t="shared" si="10"/>
        <v>0</v>
      </c>
      <c r="AN43" s="78">
        <f t="shared" si="11"/>
        <v>0</v>
      </c>
      <c r="AO43" s="79">
        <f t="shared" si="12"/>
        <v>0</v>
      </c>
      <c r="AP43" s="80">
        <f t="shared" si="13"/>
        <v>0</v>
      </c>
    </row>
    <row r="44" spans="1:42" ht="15.75" x14ac:dyDescent="0.25">
      <c r="A44" s="102">
        <v>3</v>
      </c>
      <c r="B44" s="103" t="s">
        <v>200</v>
      </c>
      <c r="C44" s="41">
        <v>2744</v>
      </c>
      <c r="D44" s="50" t="s">
        <v>41</v>
      </c>
      <c r="E44" s="51">
        <v>4</v>
      </c>
      <c r="F44" s="96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74">
        <f t="shared" si="7"/>
        <v>0</v>
      </c>
      <c r="AK44" s="76">
        <f t="shared" si="8"/>
        <v>0</v>
      </c>
      <c r="AL44" s="92">
        <f t="shared" si="9"/>
        <v>0</v>
      </c>
      <c r="AM44" s="77">
        <f t="shared" si="10"/>
        <v>0</v>
      </c>
      <c r="AN44" s="78">
        <f t="shared" si="11"/>
        <v>0</v>
      </c>
      <c r="AO44" s="79">
        <f t="shared" si="12"/>
        <v>0</v>
      </c>
      <c r="AP44" s="80">
        <f t="shared" si="13"/>
        <v>0</v>
      </c>
    </row>
    <row r="45" spans="1:42" ht="15.75" x14ac:dyDescent="0.25">
      <c r="A45" s="100">
        <v>3</v>
      </c>
      <c r="B45" s="101" t="s">
        <v>44</v>
      </c>
      <c r="C45" s="40">
        <v>3745</v>
      </c>
      <c r="D45" s="48" t="s">
        <v>41</v>
      </c>
      <c r="E45" s="49">
        <v>4</v>
      </c>
      <c r="F45" s="96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74">
        <f t="shared" si="7"/>
        <v>0</v>
      </c>
      <c r="AK45" s="76">
        <f t="shared" si="8"/>
        <v>0</v>
      </c>
      <c r="AL45" s="92">
        <f t="shared" si="9"/>
        <v>0</v>
      </c>
      <c r="AM45" s="77">
        <f t="shared" si="10"/>
        <v>0</v>
      </c>
      <c r="AN45" s="78">
        <f t="shared" si="11"/>
        <v>0</v>
      </c>
      <c r="AO45" s="79">
        <f t="shared" si="12"/>
        <v>0</v>
      </c>
      <c r="AP45" s="80">
        <f t="shared" si="13"/>
        <v>0</v>
      </c>
    </row>
    <row r="46" spans="1:42" ht="15.75" x14ac:dyDescent="0.25">
      <c r="A46" s="52">
        <v>3.1</v>
      </c>
      <c r="B46" s="104" t="s">
        <v>52</v>
      </c>
      <c r="C46" s="39">
        <v>216</v>
      </c>
      <c r="D46" s="44" t="s">
        <v>41</v>
      </c>
      <c r="E46" s="45">
        <v>5</v>
      </c>
      <c r="F46" s="96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74">
        <f t="shared" si="7"/>
        <v>0</v>
      </c>
      <c r="AK46" s="76">
        <f t="shared" si="8"/>
        <v>0</v>
      </c>
      <c r="AL46" s="92">
        <f t="shared" si="9"/>
        <v>0</v>
      </c>
      <c r="AM46" s="77">
        <f t="shared" si="10"/>
        <v>0</v>
      </c>
      <c r="AN46" s="78">
        <f t="shared" si="11"/>
        <v>0</v>
      </c>
      <c r="AO46" s="79">
        <f t="shared" si="12"/>
        <v>0</v>
      </c>
      <c r="AP46" s="80">
        <f t="shared" si="13"/>
        <v>0</v>
      </c>
    </row>
    <row r="47" spans="1:42" ht="15.75" x14ac:dyDescent="0.25">
      <c r="A47" s="52">
        <v>3.1</v>
      </c>
      <c r="B47" s="104" t="s">
        <v>51</v>
      </c>
      <c r="C47" s="39">
        <v>405</v>
      </c>
      <c r="D47" s="44" t="s">
        <v>41</v>
      </c>
      <c r="E47" s="45">
        <v>4</v>
      </c>
      <c r="F47" s="96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74">
        <f t="shared" si="7"/>
        <v>0</v>
      </c>
      <c r="AK47" s="76">
        <f t="shared" si="8"/>
        <v>0</v>
      </c>
      <c r="AL47" s="92">
        <f t="shared" si="9"/>
        <v>0</v>
      </c>
      <c r="AM47" s="77">
        <f t="shared" si="10"/>
        <v>0</v>
      </c>
      <c r="AN47" s="78">
        <f t="shared" si="11"/>
        <v>0</v>
      </c>
      <c r="AO47" s="79">
        <f t="shared" si="12"/>
        <v>0</v>
      </c>
      <c r="AP47" s="80">
        <f t="shared" si="13"/>
        <v>0</v>
      </c>
    </row>
    <row r="48" spans="1:42" ht="15.75" x14ac:dyDescent="0.25">
      <c r="A48" s="52">
        <v>3.1</v>
      </c>
      <c r="B48" s="104" t="s">
        <v>50</v>
      </c>
      <c r="C48" s="39">
        <v>1659</v>
      </c>
      <c r="D48" s="44" t="s">
        <v>41</v>
      </c>
      <c r="E48" s="45">
        <v>5</v>
      </c>
      <c r="F48" s="96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74">
        <f t="shared" si="7"/>
        <v>0</v>
      </c>
      <c r="AK48" s="76">
        <f t="shared" si="8"/>
        <v>0</v>
      </c>
      <c r="AL48" s="92">
        <f t="shared" si="9"/>
        <v>0</v>
      </c>
      <c r="AM48" s="77">
        <f t="shared" si="10"/>
        <v>0</v>
      </c>
      <c r="AN48" s="78">
        <f t="shared" si="11"/>
        <v>0</v>
      </c>
      <c r="AO48" s="79">
        <f t="shared" si="12"/>
        <v>0</v>
      </c>
      <c r="AP48" s="80">
        <f t="shared" si="13"/>
        <v>0</v>
      </c>
    </row>
    <row r="49" spans="1:42" ht="15.75" x14ac:dyDescent="0.25">
      <c r="A49" s="52">
        <v>3.1</v>
      </c>
      <c r="B49" s="104" t="s">
        <v>54</v>
      </c>
      <c r="C49" s="39">
        <v>1846</v>
      </c>
      <c r="D49" s="44" t="s">
        <v>55</v>
      </c>
      <c r="E49" s="45">
        <v>2</v>
      </c>
      <c r="F49" s="96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74">
        <f t="shared" si="7"/>
        <v>0</v>
      </c>
      <c r="AK49" s="76">
        <f t="shared" si="8"/>
        <v>0</v>
      </c>
      <c r="AL49" s="92">
        <f t="shared" si="9"/>
        <v>0</v>
      </c>
      <c r="AM49" s="77">
        <f t="shared" si="10"/>
        <v>0</v>
      </c>
      <c r="AN49" s="78">
        <f t="shared" si="11"/>
        <v>0</v>
      </c>
      <c r="AO49" s="79">
        <f t="shared" si="12"/>
        <v>0</v>
      </c>
      <c r="AP49" s="80">
        <f t="shared" si="13"/>
        <v>0</v>
      </c>
    </row>
    <row r="50" spans="1:42" ht="15.75" x14ac:dyDescent="0.25">
      <c r="A50" s="52">
        <v>3.1</v>
      </c>
      <c r="B50" s="104" t="s">
        <v>53</v>
      </c>
      <c r="C50" s="39">
        <v>1902</v>
      </c>
      <c r="D50" s="44" t="s">
        <v>41</v>
      </c>
      <c r="E50" s="45">
        <v>3</v>
      </c>
      <c r="F50" s="96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74">
        <f t="shared" si="7"/>
        <v>0</v>
      </c>
      <c r="AK50" s="76">
        <f t="shared" si="8"/>
        <v>0</v>
      </c>
      <c r="AL50" s="92">
        <f t="shared" si="9"/>
        <v>0</v>
      </c>
      <c r="AM50" s="77">
        <f t="shared" si="10"/>
        <v>0</v>
      </c>
      <c r="AN50" s="78">
        <f t="shared" si="11"/>
        <v>0</v>
      </c>
      <c r="AO50" s="79">
        <f t="shared" si="12"/>
        <v>0</v>
      </c>
      <c r="AP50" s="80">
        <f t="shared" si="13"/>
        <v>0</v>
      </c>
    </row>
    <row r="51" spans="1:42" ht="15.75" x14ac:dyDescent="0.25">
      <c r="A51" s="52">
        <v>3.1</v>
      </c>
      <c r="B51" s="104" t="s">
        <v>49</v>
      </c>
      <c r="C51" s="39">
        <v>4177</v>
      </c>
      <c r="D51" s="44" t="s">
        <v>41</v>
      </c>
      <c r="E51" s="45">
        <v>5</v>
      </c>
      <c r="F51" s="96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74">
        <f t="shared" si="7"/>
        <v>0</v>
      </c>
      <c r="AK51" s="76">
        <f t="shared" si="8"/>
        <v>0</v>
      </c>
      <c r="AL51" s="92">
        <f t="shared" si="9"/>
        <v>0</v>
      </c>
      <c r="AM51" s="77">
        <f t="shared" si="10"/>
        <v>0</v>
      </c>
      <c r="AN51" s="78">
        <f t="shared" si="11"/>
        <v>0</v>
      </c>
      <c r="AO51" s="79">
        <f t="shared" si="12"/>
        <v>0</v>
      </c>
      <c r="AP51" s="80">
        <f t="shared" si="13"/>
        <v>0</v>
      </c>
    </row>
    <row r="52" spans="1:42" ht="15.75" x14ac:dyDescent="0.25">
      <c r="A52" s="52">
        <v>4</v>
      </c>
      <c r="B52" s="105" t="s">
        <v>59</v>
      </c>
      <c r="C52" s="39">
        <v>1018</v>
      </c>
      <c r="D52" s="44" t="s">
        <v>55</v>
      </c>
      <c r="E52" s="45">
        <v>2</v>
      </c>
      <c r="F52" s="96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74">
        <f t="shared" si="7"/>
        <v>0</v>
      </c>
      <c r="AK52" s="76">
        <f t="shared" si="8"/>
        <v>0</v>
      </c>
      <c r="AL52" s="92">
        <f t="shared" si="9"/>
        <v>0</v>
      </c>
      <c r="AM52" s="77">
        <f t="shared" si="10"/>
        <v>0</v>
      </c>
      <c r="AN52" s="78">
        <f t="shared" si="11"/>
        <v>0</v>
      </c>
      <c r="AO52" s="79">
        <f t="shared" si="12"/>
        <v>0</v>
      </c>
      <c r="AP52" s="80">
        <f t="shared" si="13"/>
        <v>0</v>
      </c>
    </row>
    <row r="53" spans="1:42" ht="15.75" x14ac:dyDescent="0.25">
      <c r="A53" s="52">
        <v>4</v>
      </c>
      <c r="B53" s="105" t="s">
        <v>56</v>
      </c>
      <c r="C53" s="39">
        <v>1961</v>
      </c>
      <c r="D53" s="44" t="s">
        <v>55</v>
      </c>
      <c r="E53" s="45">
        <v>2</v>
      </c>
      <c r="F53" s="96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74">
        <f t="shared" si="7"/>
        <v>0</v>
      </c>
      <c r="AK53" s="76">
        <f t="shared" si="8"/>
        <v>0</v>
      </c>
      <c r="AL53" s="92">
        <f t="shared" si="9"/>
        <v>0</v>
      </c>
      <c r="AM53" s="77">
        <f t="shared" si="10"/>
        <v>0</v>
      </c>
      <c r="AN53" s="78">
        <f t="shared" si="11"/>
        <v>0</v>
      </c>
      <c r="AO53" s="79">
        <f t="shared" si="12"/>
        <v>0</v>
      </c>
      <c r="AP53" s="80">
        <f t="shared" si="13"/>
        <v>0</v>
      </c>
    </row>
    <row r="54" spans="1:42" ht="15.75" x14ac:dyDescent="0.25">
      <c r="A54" s="52">
        <v>4</v>
      </c>
      <c r="B54" s="105" t="s">
        <v>57</v>
      </c>
      <c r="C54" s="39">
        <v>2509</v>
      </c>
      <c r="D54" s="44" t="s">
        <v>55</v>
      </c>
      <c r="E54" s="45">
        <v>2</v>
      </c>
      <c r="F54" s="96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74">
        <f t="shared" si="7"/>
        <v>0</v>
      </c>
      <c r="AK54" s="76">
        <f t="shared" si="8"/>
        <v>0</v>
      </c>
      <c r="AL54" s="92">
        <f t="shared" si="9"/>
        <v>0</v>
      </c>
      <c r="AM54" s="77">
        <f t="shared" si="10"/>
        <v>0</v>
      </c>
      <c r="AN54" s="78">
        <f t="shared" si="11"/>
        <v>0</v>
      </c>
      <c r="AO54" s="79">
        <f t="shared" si="12"/>
        <v>0</v>
      </c>
      <c r="AP54" s="80">
        <f t="shared" si="13"/>
        <v>0</v>
      </c>
    </row>
    <row r="55" spans="1:42" ht="15.75" x14ac:dyDescent="0.25">
      <c r="A55" s="52">
        <v>4</v>
      </c>
      <c r="B55" s="105" t="s">
        <v>58</v>
      </c>
      <c r="C55" s="39">
        <v>2841</v>
      </c>
      <c r="D55" s="44" t="s">
        <v>55</v>
      </c>
      <c r="E55" s="45">
        <v>2</v>
      </c>
      <c r="F55" s="96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74">
        <f t="shared" si="7"/>
        <v>0</v>
      </c>
      <c r="AK55" s="76">
        <f t="shared" si="8"/>
        <v>0</v>
      </c>
      <c r="AL55" s="92">
        <f t="shared" si="9"/>
        <v>0</v>
      </c>
      <c r="AM55" s="77">
        <f t="shared" si="10"/>
        <v>0</v>
      </c>
      <c r="AN55" s="78">
        <f t="shared" si="11"/>
        <v>0</v>
      </c>
      <c r="AO55" s="79">
        <f t="shared" si="12"/>
        <v>0</v>
      </c>
      <c r="AP55" s="80">
        <f t="shared" si="13"/>
        <v>0</v>
      </c>
    </row>
    <row r="56" spans="1:42" ht="15.75" x14ac:dyDescent="0.25">
      <c r="A56" s="52">
        <v>4</v>
      </c>
      <c r="B56" s="105" t="s">
        <v>60</v>
      </c>
      <c r="C56" s="39">
        <v>2852</v>
      </c>
      <c r="D56" s="44" t="s">
        <v>55</v>
      </c>
      <c r="E56" s="45">
        <v>2</v>
      </c>
      <c r="F56" s="96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74">
        <f t="shared" si="7"/>
        <v>0</v>
      </c>
      <c r="AK56" s="76">
        <f t="shared" si="8"/>
        <v>0</v>
      </c>
      <c r="AL56" s="92">
        <f t="shared" si="9"/>
        <v>0</v>
      </c>
      <c r="AM56" s="77">
        <f t="shared" si="10"/>
        <v>0</v>
      </c>
      <c r="AN56" s="78">
        <f t="shared" si="11"/>
        <v>0</v>
      </c>
      <c r="AO56" s="79">
        <f t="shared" si="12"/>
        <v>0</v>
      </c>
      <c r="AP56" s="80">
        <f t="shared" si="13"/>
        <v>0</v>
      </c>
    </row>
    <row r="57" spans="1:42" ht="15.75" x14ac:dyDescent="0.25">
      <c r="A57" s="52">
        <v>4</v>
      </c>
      <c r="B57" s="105" t="s">
        <v>64</v>
      </c>
      <c r="C57" s="39">
        <v>2866</v>
      </c>
      <c r="D57" s="44" t="s">
        <v>55</v>
      </c>
      <c r="E57" s="45">
        <v>2</v>
      </c>
      <c r="F57" s="96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74">
        <f t="shared" si="7"/>
        <v>0</v>
      </c>
      <c r="AK57" s="76">
        <f t="shared" si="8"/>
        <v>0</v>
      </c>
      <c r="AL57" s="92">
        <f t="shared" si="9"/>
        <v>0</v>
      </c>
      <c r="AM57" s="77">
        <f t="shared" si="10"/>
        <v>0</v>
      </c>
      <c r="AN57" s="78">
        <f t="shared" si="11"/>
        <v>0</v>
      </c>
      <c r="AO57" s="79">
        <f t="shared" si="12"/>
        <v>0</v>
      </c>
      <c r="AP57" s="80">
        <f t="shared" si="13"/>
        <v>0</v>
      </c>
    </row>
    <row r="58" spans="1:42" ht="15.75" x14ac:dyDescent="0.25">
      <c r="A58" s="52">
        <v>5</v>
      </c>
      <c r="B58" s="105" t="s">
        <v>63</v>
      </c>
      <c r="C58" s="39">
        <v>1118</v>
      </c>
      <c r="D58" s="44" t="s">
        <v>55</v>
      </c>
      <c r="E58" s="45">
        <v>2</v>
      </c>
      <c r="F58" s="96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74">
        <f t="shared" si="7"/>
        <v>0</v>
      </c>
      <c r="AK58" s="76">
        <f t="shared" si="8"/>
        <v>0</v>
      </c>
      <c r="AL58" s="92">
        <f t="shared" si="9"/>
        <v>0</v>
      </c>
      <c r="AM58" s="77">
        <f t="shared" si="10"/>
        <v>0</v>
      </c>
      <c r="AN58" s="78">
        <f t="shared" si="11"/>
        <v>0</v>
      </c>
      <c r="AO58" s="79">
        <f t="shared" si="12"/>
        <v>0</v>
      </c>
      <c r="AP58" s="80">
        <f t="shared" si="13"/>
        <v>0</v>
      </c>
    </row>
    <row r="59" spans="1:42" ht="15.75" x14ac:dyDescent="0.25">
      <c r="A59" s="52">
        <v>5</v>
      </c>
      <c r="B59" s="105" t="s">
        <v>61</v>
      </c>
      <c r="C59" s="39">
        <v>1814</v>
      </c>
      <c r="D59" s="44" t="s">
        <v>55</v>
      </c>
      <c r="E59" s="45">
        <v>2</v>
      </c>
      <c r="F59" s="96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74">
        <f t="shared" si="7"/>
        <v>0</v>
      </c>
      <c r="AK59" s="76">
        <f t="shared" si="8"/>
        <v>0</v>
      </c>
      <c r="AL59" s="92">
        <f t="shared" si="9"/>
        <v>0</v>
      </c>
      <c r="AM59" s="77">
        <f t="shared" si="10"/>
        <v>0</v>
      </c>
      <c r="AN59" s="78">
        <f t="shared" si="11"/>
        <v>0</v>
      </c>
      <c r="AO59" s="79">
        <f t="shared" si="12"/>
        <v>0</v>
      </c>
      <c r="AP59" s="80">
        <f t="shared" si="13"/>
        <v>0</v>
      </c>
    </row>
    <row r="60" spans="1:42" ht="15.75" x14ac:dyDescent="0.25">
      <c r="A60" s="100">
        <v>5</v>
      </c>
      <c r="B60" s="106" t="s">
        <v>77</v>
      </c>
      <c r="C60" s="40">
        <v>2172</v>
      </c>
      <c r="D60" s="48" t="s">
        <v>55</v>
      </c>
      <c r="E60" s="49">
        <v>2</v>
      </c>
      <c r="F60" s="96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74">
        <f t="shared" si="7"/>
        <v>0</v>
      </c>
      <c r="AK60" s="76">
        <f t="shared" si="8"/>
        <v>0</v>
      </c>
      <c r="AL60" s="92">
        <f t="shared" si="9"/>
        <v>0</v>
      </c>
      <c r="AM60" s="77">
        <f t="shared" si="10"/>
        <v>0</v>
      </c>
      <c r="AN60" s="78">
        <f t="shared" si="11"/>
        <v>0</v>
      </c>
      <c r="AO60" s="79">
        <f t="shared" si="12"/>
        <v>0</v>
      </c>
      <c r="AP60" s="80">
        <f t="shared" si="13"/>
        <v>0</v>
      </c>
    </row>
    <row r="61" spans="1:42" ht="15.75" x14ac:dyDescent="0.25">
      <c r="A61" s="52">
        <v>5</v>
      </c>
      <c r="B61" s="105" t="s">
        <v>95</v>
      </c>
      <c r="C61" s="39">
        <v>2794</v>
      </c>
      <c r="D61" s="44" t="s">
        <v>55</v>
      </c>
      <c r="E61" s="45">
        <v>2</v>
      </c>
      <c r="F61" s="96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74">
        <f t="shared" si="7"/>
        <v>0</v>
      </c>
      <c r="AK61" s="76">
        <f t="shared" si="8"/>
        <v>0</v>
      </c>
      <c r="AL61" s="92">
        <f t="shared" si="9"/>
        <v>0</v>
      </c>
      <c r="AM61" s="77">
        <f t="shared" si="10"/>
        <v>0</v>
      </c>
      <c r="AN61" s="78">
        <f t="shared" si="11"/>
        <v>0</v>
      </c>
      <c r="AO61" s="79">
        <f t="shared" si="12"/>
        <v>0</v>
      </c>
      <c r="AP61" s="80">
        <f t="shared" si="13"/>
        <v>0</v>
      </c>
    </row>
    <row r="62" spans="1:42" ht="15.75" x14ac:dyDescent="0.25">
      <c r="A62" s="52">
        <v>5</v>
      </c>
      <c r="B62" s="105" t="s">
        <v>9</v>
      </c>
      <c r="C62" s="39">
        <v>4265</v>
      </c>
      <c r="D62" s="44" t="s">
        <v>55</v>
      </c>
      <c r="E62" s="45">
        <v>2</v>
      </c>
      <c r="F62" s="96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74">
        <f t="shared" si="7"/>
        <v>0</v>
      </c>
      <c r="AK62" s="76">
        <f t="shared" si="8"/>
        <v>0</v>
      </c>
      <c r="AL62" s="92">
        <f t="shared" si="9"/>
        <v>0</v>
      </c>
      <c r="AM62" s="77">
        <f t="shared" si="10"/>
        <v>0</v>
      </c>
      <c r="AN62" s="78">
        <f t="shared" si="11"/>
        <v>0</v>
      </c>
      <c r="AO62" s="79">
        <f t="shared" si="12"/>
        <v>0</v>
      </c>
      <c r="AP62" s="80">
        <f t="shared" si="13"/>
        <v>0</v>
      </c>
    </row>
    <row r="63" spans="1:42" ht="15.75" x14ac:dyDescent="0.25">
      <c r="A63" s="52">
        <v>6</v>
      </c>
      <c r="B63" s="105" t="s">
        <v>67</v>
      </c>
      <c r="C63" s="39">
        <v>1217</v>
      </c>
      <c r="D63" s="44" t="s">
        <v>55</v>
      </c>
      <c r="E63" s="45">
        <v>2</v>
      </c>
      <c r="F63" s="96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74">
        <f t="shared" si="7"/>
        <v>0</v>
      </c>
      <c r="AK63" s="76">
        <f t="shared" si="8"/>
        <v>0</v>
      </c>
      <c r="AL63" s="92">
        <f t="shared" si="9"/>
        <v>0</v>
      </c>
      <c r="AM63" s="77">
        <f t="shared" si="10"/>
        <v>0</v>
      </c>
      <c r="AN63" s="78">
        <f t="shared" si="11"/>
        <v>0</v>
      </c>
      <c r="AO63" s="79">
        <f t="shared" si="12"/>
        <v>0</v>
      </c>
      <c r="AP63" s="80">
        <f t="shared" si="13"/>
        <v>0</v>
      </c>
    </row>
    <row r="64" spans="1:42" ht="15.75" x14ac:dyDescent="0.25">
      <c r="A64" s="52">
        <v>6</v>
      </c>
      <c r="B64" s="105" t="s">
        <v>73</v>
      </c>
      <c r="C64" s="39">
        <v>1228</v>
      </c>
      <c r="D64" s="44" t="s">
        <v>55</v>
      </c>
      <c r="E64" s="45">
        <v>2</v>
      </c>
      <c r="F64" s="96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74">
        <f t="shared" si="7"/>
        <v>0</v>
      </c>
      <c r="AK64" s="76">
        <f t="shared" si="8"/>
        <v>0</v>
      </c>
      <c r="AL64" s="92">
        <f t="shared" si="9"/>
        <v>0</v>
      </c>
      <c r="AM64" s="77">
        <f t="shared" si="10"/>
        <v>0</v>
      </c>
      <c r="AN64" s="78">
        <f t="shared" si="11"/>
        <v>0</v>
      </c>
      <c r="AO64" s="79">
        <f t="shared" si="12"/>
        <v>0</v>
      </c>
      <c r="AP64" s="80">
        <f t="shared" si="13"/>
        <v>0</v>
      </c>
    </row>
    <row r="65" spans="1:42" ht="15.75" x14ac:dyDescent="0.25">
      <c r="A65" s="52">
        <v>6</v>
      </c>
      <c r="B65" s="105" t="s">
        <v>68</v>
      </c>
      <c r="C65" s="39">
        <v>1513</v>
      </c>
      <c r="D65" s="44" t="s">
        <v>55</v>
      </c>
      <c r="E65" s="45">
        <v>2</v>
      </c>
      <c r="F65" s="96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74">
        <f t="shared" si="7"/>
        <v>0</v>
      </c>
      <c r="AK65" s="76">
        <f t="shared" si="8"/>
        <v>0</v>
      </c>
      <c r="AL65" s="92">
        <f t="shared" si="9"/>
        <v>0</v>
      </c>
      <c r="AM65" s="77">
        <f t="shared" si="10"/>
        <v>0</v>
      </c>
      <c r="AN65" s="78">
        <f t="shared" si="11"/>
        <v>0</v>
      </c>
      <c r="AO65" s="79">
        <f t="shared" si="12"/>
        <v>0</v>
      </c>
      <c r="AP65" s="80">
        <f t="shared" si="13"/>
        <v>0</v>
      </c>
    </row>
    <row r="66" spans="1:42" ht="15.75" x14ac:dyDescent="0.25">
      <c r="A66" s="52">
        <v>6</v>
      </c>
      <c r="B66" s="105" t="s">
        <v>65</v>
      </c>
      <c r="C66" s="39">
        <v>3669</v>
      </c>
      <c r="D66" s="44" t="s">
        <v>55</v>
      </c>
      <c r="E66" s="45">
        <v>2</v>
      </c>
      <c r="F66" s="96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74">
        <f t="shared" si="7"/>
        <v>0</v>
      </c>
      <c r="AK66" s="76">
        <f t="shared" si="8"/>
        <v>0</v>
      </c>
      <c r="AL66" s="92">
        <f t="shared" si="9"/>
        <v>0</v>
      </c>
      <c r="AM66" s="77">
        <f t="shared" si="10"/>
        <v>0</v>
      </c>
      <c r="AN66" s="78">
        <f t="shared" si="11"/>
        <v>0</v>
      </c>
      <c r="AO66" s="79">
        <f t="shared" si="12"/>
        <v>0</v>
      </c>
      <c r="AP66" s="80">
        <f t="shared" si="13"/>
        <v>0</v>
      </c>
    </row>
    <row r="67" spans="1:42" ht="15.75" x14ac:dyDescent="0.25">
      <c r="A67" s="52">
        <v>6</v>
      </c>
      <c r="B67" s="105" t="s">
        <v>66</v>
      </c>
      <c r="C67" s="39">
        <v>4413</v>
      </c>
      <c r="D67" s="44" t="s">
        <v>55</v>
      </c>
      <c r="E67" s="45">
        <v>2</v>
      </c>
      <c r="F67" s="96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74">
        <f t="shared" ref="AJ67:AJ98" si="14">COUNT(F67:AI67)</f>
        <v>0</v>
      </c>
      <c r="AK67" s="76">
        <f t="shared" ref="AK67:AK103" si="15">COUNTIFS(F67:AI67,"в")</f>
        <v>0</v>
      </c>
      <c r="AL67" s="92">
        <f t="shared" ref="AL67:AL103" si="16">COUNTIFS(F67:AI67,"о")</f>
        <v>0</v>
      </c>
      <c r="AM67" s="77">
        <f t="shared" ref="AM67:AM103" si="17">COUNTIFS(F67:AI67,"б")</f>
        <v>0</v>
      </c>
      <c r="AN67" s="78">
        <f t="shared" ref="AN67:AN103" si="18">COUNT(F67:T67)</f>
        <v>0</v>
      </c>
      <c r="AO67" s="79">
        <f t="shared" ref="AO67:AO103" si="19">COUNTIFS(F67:AI67,"4")</f>
        <v>0</v>
      </c>
      <c r="AP67" s="80">
        <f t="shared" ref="AP67:AP103" si="20">COUNTIFS(F67:AI67,"3")</f>
        <v>0</v>
      </c>
    </row>
    <row r="68" spans="1:42" ht="15.75" x14ac:dyDescent="0.25">
      <c r="A68" s="52">
        <v>6</v>
      </c>
      <c r="B68" s="105" t="s">
        <v>62</v>
      </c>
      <c r="C68" s="39">
        <v>4633</v>
      </c>
      <c r="D68" s="44" t="s">
        <v>55</v>
      </c>
      <c r="E68" s="45">
        <v>2</v>
      </c>
      <c r="F68" s="96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74">
        <f t="shared" si="14"/>
        <v>0</v>
      </c>
      <c r="AK68" s="76">
        <f t="shared" si="15"/>
        <v>0</v>
      </c>
      <c r="AL68" s="92">
        <f t="shared" si="16"/>
        <v>0</v>
      </c>
      <c r="AM68" s="77">
        <f t="shared" si="17"/>
        <v>0</v>
      </c>
      <c r="AN68" s="78">
        <f t="shared" si="18"/>
        <v>0</v>
      </c>
      <c r="AO68" s="79">
        <f t="shared" si="19"/>
        <v>0</v>
      </c>
      <c r="AP68" s="80">
        <f t="shared" si="20"/>
        <v>0</v>
      </c>
    </row>
    <row r="69" spans="1:42" ht="15.75" x14ac:dyDescent="0.25">
      <c r="A69" s="52">
        <v>7</v>
      </c>
      <c r="B69" s="105" t="s">
        <v>31</v>
      </c>
      <c r="C69" s="39">
        <v>1466</v>
      </c>
      <c r="D69" s="44" t="s">
        <v>23</v>
      </c>
      <c r="E69" s="45">
        <v>2</v>
      </c>
      <c r="F69" s="96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74">
        <f t="shared" si="14"/>
        <v>0</v>
      </c>
      <c r="AK69" s="76">
        <f t="shared" si="15"/>
        <v>0</v>
      </c>
      <c r="AL69" s="92">
        <f t="shared" si="16"/>
        <v>0</v>
      </c>
      <c r="AM69" s="77">
        <f t="shared" si="17"/>
        <v>0</v>
      </c>
      <c r="AN69" s="78">
        <f t="shared" si="18"/>
        <v>0</v>
      </c>
      <c r="AO69" s="79">
        <f t="shared" si="19"/>
        <v>0</v>
      </c>
      <c r="AP69" s="80">
        <f t="shared" si="20"/>
        <v>0</v>
      </c>
    </row>
    <row r="70" spans="1:42" ht="15.75" x14ac:dyDescent="0.25">
      <c r="A70" s="52">
        <v>7</v>
      </c>
      <c r="B70" s="105" t="s">
        <v>71</v>
      </c>
      <c r="C70" s="39">
        <v>2196</v>
      </c>
      <c r="D70" s="44" t="s">
        <v>55</v>
      </c>
      <c r="E70" s="45">
        <v>2</v>
      </c>
      <c r="F70" s="96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74">
        <f t="shared" si="14"/>
        <v>0</v>
      </c>
      <c r="AK70" s="76">
        <f t="shared" si="15"/>
        <v>0</v>
      </c>
      <c r="AL70" s="92">
        <f t="shared" si="16"/>
        <v>0</v>
      </c>
      <c r="AM70" s="77">
        <f t="shared" si="17"/>
        <v>0</v>
      </c>
      <c r="AN70" s="78">
        <f t="shared" si="18"/>
        <v>0</v>
      </c>
      <c r="AO70" s="79">
        <f t="shared" si="19"/>
        <v>0</v>
      </c>
      <c r="AP70" s="80">
        <f t="shared" si="20"/>
        <v>0</v>
      </c>
    </row>
    <row r="71" spans="1:42" ht="15.75" x14ac:dyDescent="0.25">
      <c r="A71" s="52">
        <v>7</v>
      </c>
      <c r="B71" s="105" t="s">
        <v>93</v>
      </c>
      <c r="C71" s="39">
        <v>2280</v>
      </c>
      <c r="D71" s="44" t="s">
        <v>55</v>
      </c>
      <c r="E71" s="45">
        <v>2</v>
      </c>
      <c r="F71" s="96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74">
        <f t="shared" si="14"/>
        <v>0</v>
      </c>
      <c r="AK71" s="76">
        <f t="shared" si="15"/>
        <v>0</v>
      </c>
      <c r="AL71" s="92">
        <f t="shared" si="16"/>
        <v>0</v>
      </c>
      <c r="AM71" s="77">
        <f t="shared" si="17"/>
        <v>0</v>
      </c>
      <c r="AN71" s="78">
        <f t="shared" si="18"/>
        <v>0</v>
      </c>
      <c r="AO71" s="79">
        <f t="shared" si="19"/>
        <v>0</v>
      </c>
      <c r="AP71" s="80">
        <f t="shared" si="20"/>
        <v>0</v>
      </c>
    </row>
    <row r="72" spans="1:42" ht="15.75" x14ac:dyDescent="0.25">
      <c r="A72" s="102">
        <v>7</v>
      </c>
      <c r="B72" s="107" t="s">
        <v>78</v>
      </c>
      <c r="C72" s="41">
        <v>2984</v>
      </c>
      <c r="D72" s="50" t="s">
        <v>55</v>
      </c>
      <c r="E72" s="51">
        <v>2</v>
      </c>
      <c r="F72" s="96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74">
        <f t="shared" si="14"/>
        <v>0</v>
      </c>
      <c r="AK72" s="76">
        <f t="shared" si="15"/>
        <v>0</v>
      </c>
      <c r="AL72" s="92">
        <f t="shared" si="16"/>
        <v>0</v>
      </c>
      <c r="AM72" s="77">
        <f t="shared" si="17"/>
        <v>0</v>
      </c>
      <c r="AN72" s="78">
        <f t="shared" si="18"/>
        <v>0</v>
      </c>
      <c r="AO72" s="79">
        <f t="shared" si="19"/>
        <v>0</v>
      </c>
      <c r="AP72" s="80">
        <f t="shared" si="20"/>
        <v>0</v>
      </c>
    </row>
    <row r="73" spans="1:42" ht="15.75" x14ac:dyDescent="0.25">
      <c r="A73" s="52">
        <v>7</v>
      </c>
      <c r="B73" s="105" t="s">
        <v>70</v>
      </c>
      <c r="C73" s="39">
        <v>4277</v>
      </c>
      <c r="D73" s="44" t="s">
        <v>55</v>
      </c>
      <c r="E73" s="45">
        <v>2</v>
      </c>
      <c r="F73" s="96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74">
        <f t="shared" si="14"/>
        <v>0</v>
      </c>
      <c r="AK73" s="76">
        <f t="shared" si="15"/>
        <v>0</v>
      </c>
      <c r="AL73" s="92">
        <f t="shared" si="16"/>
        <v>0</v>
      </c>
      <c r="AM73" s="77">
        <f t="shared" si="17"/>
        <v>0</v>
      </c>
      <c r="AN73" s="78">
        <f t="shared" si="18"/>
        <v>0</v>
      </c>
      <c r="AO73" s="79">
        <f t="shared" si="19"/>
        <v>0</v>
      </c>
      <c r="AP73" s="80">
        <f t="shared" si="20"/>
        <v>0</v>
      </c>
    </row>
    <row r="74" spans="1:42" ht="15.75" x14ac:dyDescent="0.25">
      <c r="A74" s="100">
        <v>8</v>
      </c>
      <c r="B74" s="106" t="s">
        <v>79</v>
      </c>
      <c r="C74" s="40">
        <v>958</v>
      </c>
      <c r="D74" s="48" t="s">
        <v>55</v>
      </c>
      <c r="E74" s="49">
        <v>2</v>
      </c>
      <c r="F74" s="96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74">
        <f t="shared" si="14"/>
        <v>0</v>
      </c>
      <c r="AK74" s="76">
        <f t="shared" si="15"/>
        <v>0</v>
      </c>
      <c r="AL74" s="92">
        <f t="shared" si="16"/>
        <v>0</v>
      </c>
      <c r="AM74" s="77">
        <f t="shared" si="17"/>
        <v>0</v>
      </c>
      <c r="AN74" s="78">
        <f t="shared" si="18"/>
        <v>0</v>
      </c>
      <c r="AO74" s="79">
        <f t="shared" si="19"/>
        <v>0</v>
      </c>
      <c r="AP74" s="80">
        <f t="shared" si="20"/>
        <v>0</v>
      </c>
    </row>
    <row r="75" spans="1:42" ht="15.75" x14ac:dyDescent="0.25">
      <c r="A75" s="100">
        <v>8</v>
      </c>
      <c r="B75" s="106" t="s">
        <v>75</v>
      </c>
      <c r="C75" s="40">
        <v>1120</v>
      </c>
      <c r="D75" s="48" t="s">
        <v>55</v>
      </c>
      <c r="E75" s="49">
        <v>3</v>
      </c>
      <c r="F75" s="96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74">
        <f t="shared" si="14"/>
        <v>0</v>
      </c>
      <c r="AK75" s="76">
        <f t="shared" si="15"/>
        <v>0</v>
      </c>
      <c r="AL75" s="92">
        <f t="shared" si="16"/>
        <v>0</v>
      </c>
      <c r="AM75" s="77">
        <f t="shared" si="17"/>
        <v>0</v>
      </c>
      <c r="AN75" s="78">
        <f t="shared" si="18"/>
        <v>0</v>
      </c>
      <c r="AO75" s="79">
        <f t="shared" si="19"/>
        <v>0</v>
      </c>
      <c r="AP75" s="80">
        <f t="shared" si="20"/>
        <v>0</v>
      </c>
    </row>
    <row r="76" spans="1:42" ht="15.75" x14ac:dyDescent="0.25">
      <c r="A76" s="102">
        <v>8</v>
      </c>
      <c r="B76" s="107" t="s">
        <v>76</v>
      </c>
      <c r="C76" s="41">
        <v>1601</v>
      </c>
      <c r="D76" s="50" t="s">
        <v>55</v>
      </c>
      <c r="E76" s="51">
        <v>2</v>
      </c>
      <c r="F76" s="96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74">
        <f t="shared" si="14"/>
        <v>0</v>
      </c>
      <c r="AK76" s="76">
        <f t="shared" si="15"/>
        <v>0</v>
      </c>
      <c r="AL76" s="92">
        <f t="shared" si="16"/>
        <v>0</v>
      </c>
      <c r="AM76" s="77">
        <f t="shared" si="17"/>
        <v>0</v>
      </c>
      <c r="AN76" s="78">
        <f t="shared" si="18"/>
        <v>0</v>
      </c>
      <c r="AO76" s="79">
        <f t="shared" si="19"/>
        <v>0</v>
      </c>
      <c r="AP76" s="80">
        <f t="shared" si="20"/>
        <v>0</v>
      </c>
    </row>
    <row r="77" spans="1:42" ht="15.75" x14ac:dyDescent="0.25">
      <c r="A77" s="52">
        <v>8</v>
      </c>
      <c r="B77" s="105" t="s">
        <v>91</v>
      </c>
      <c r="C77" s="39">
        <v>1800</v>
      </c>
      <c r="D77" s="44" t="s">
        <v>55</v>
      </c>
      <c r="E77" s="45">
        <v>2</v>
      </c>
      <c r="F77" s="96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74">
        <f t="shared" si="14"/>
        <v>0</v>
      </c>
      <c r="AK77" s="76">
        <f t="shared" si="15"/>
        <v>0</v>
      </c>
      <c r="AL77" s="92">
        <f t="shared" si="16"/>
        <v>0</v>
      </c>
      <c r="AM77" s="77">
        <f t="shared" si="17"/>
        <v>0</v>
      </c>
      <c r="AN77" s="78">
        <f t="shared" si="18"/>
        <v>0</v>
      </c>
      <c r="AO77" s="79">
        <f t="shared" si="19"/>
        <v>0</v>
      </c>
      <c r="AP77" s="80">
        <f t="shared" si="20"/>
        <v>0</v>
      </c>
    </row>
    <row r="78" spans="1:42" ht="15.75" x14ac:dyDescent="0.25">
      <c r="A78" s="102">
        <v>8</v>
      </c>
      <c r="B78" s="107" t="s">
        <v>74</v>
      </c>
      <c r="C78" s="41">
        <v>4350</v>
      </c>
      <c r="D78" s="50" t="s">
        <v>23</v>
      </c>
      <c r="E78" s="51">
        <v>3</v>
      </c>
      <c r="F78" s="96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74">
        <f t="shared" si="14"/>
        <v>0</v>
      </c>
      <c r="AK78" s="76">
        <f t="shared" si="15"/>
        <v>0</v>
      </c>
      <c r="AL78" s="92">
        <f t="shared" si="16"/>
        <v>0</v>
      </c>
      <c r="AM78" s="77">
        <f t="shared" si="17"/>
        <v>0</v>
      </c>
      <c r="AN78" s="78">
        <f t="shared" si="18"/>
        <v>0</v>
      </c>
      <c r="AO78" s="79">
        <f t="shared" si="19"/>
        <v>0</v>
      </c>
      <c r="AP78" s="80">
        <f t="shared" si="20"/>
        <v>0</v>
      </c>
    </row>
    <row r="79" spans="1:42" ht="15.75" x14ac:dyDescent="0.25">
      <c r="A79" s="52">
        <v>9</v>
      </c>
      <c r="B79" s="105" t="s">
        <v>69</v>
      </c>
      <c r="C79" s="39">
        <v>840</v>
      </c>
      <c r="D79" s="44" t="s">
        <v>55</v>
      </c>
      <c r="E79" s="45">
        <v>2</v>
      </c>
      <c r="F79" s="96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74">
        <f t="shared" si="14"/>
        <v>0</v>
      </c>
      <c r="AK79" s="76">
        <f t="shared" si="15"/>
        <v>0</v>
      </c>
      <c r="AL79" s="92">
        <f t="shared" si="16"/>
        <v>0</v>
      </c>
      <c r="AM79" s="77">
        <f t="shared" si="17"/>
        <v>0</v>
      </c>
      <c r="AN79" s="78">
        <f t="shared" si="18"/>
        <v>0</v>
      </c>
      <c r="AO79" s="79">
        <f t="shared" si="19"/>
        <v>0</v>
      </c>
      <c r="AP79" s="80">
        <f t="shared" si="20"/>
        <v>0</v>
      </c>
    </row>
    <row r="80" spans="1:42" ht="15.75" x14ac:dyDescent="0.25">
      <c r="A80" s="52">
        <v>9</v>
      </c>
      <c r="B80" s="105" t="s">
        <v>97</v>
      </c>
      <c r="C80" s="39">
        <v>906</v>
      </c>
      <c r="D80" s="44" t="s">
        <v>55</v>
      </c>
      <c r="E80" s="45">
        <v>2</v>
      </c>
      <c r="F80" s="96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74">
        <f t="shared" si="14"/>
        <v>0</v>
      </c>
      <c r="AK80" s="76">
        <f t="shared" si="15"/>
        <v>0</v>
      </c>
      <c r="AL80" s="92">
        <f t="shared" si="16"/>
        <v>0</v>
      </c>
      <c r="AM80" s="77">
        <f t="shared" si="17"/>
        <v>0</v>
      </c>
      <c r="AN80" s="78">
        <f t="shared" si="18"/>
        <v>0</v>
      </c>
      <c r="AO80" s="79">
        <f t="shared" si="19"/>
        <v>0</v>
      </c>
      <c r="AP80" s="80">
        <f t="shared" si="20"/>
        <v>0</v>
      </c>
    </row>
    <row r="81" spans="1:42" ht="15.75" x14ac:dyDescent="0.25">
      <c r="A81" s="52">
        <v>9</v>
      </c>
      <c r="B81" s="105" t="s">
        <v>82</v>
      </c>
      <c r="C81" s="39">
        <v>1323</v>
      </c>
      <c r="D81" s="44" t="s">
        <v>55</v>
      </c>
      <c r="E81" s="45">
        <v>2</v>
      </c>
      <c r="F81" s="96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74">
        <f t="shared" si="14"/>
        <v>0</v>
      </c>
      <c r="AK81" s="76">
        <f t="shared" si="15"/>
        <v>0</v>
      </c>
      <c r="AL81" s="92">
        <f t="shared" si="16"/>
        <v>0</v>
      </c>
      <c r="AM81" s="77">
        <f t="shared" si="17"/>
        <v>0</v>
      </c>
      <c r="AN81" s="78">
        <f t="shared" si="18"/>
        <v>0</v>
      </c>
      <c r="AO81" s="79">
        <f t="shared" si="19"/>
        <v>0</v>
      </c>
      <c r="AP81" s="80">
        <f t="shared" si="20"/>
        <v>0</v>
      </c>
    </row>
    <row r="82" spans="1:42" ht="15.75" x14ac:dyDescent="0.25">
      <c r="A82" s="52">
        <v>9</v>
      </c>
      <c r="B82" s="105" t="s">
        <v>81</v>
      </c>
      <c r="C82" s="39">
        <v>3186</v>
      </c>
      <c r="D82" s="44" t="s">
        <v>55</v>
      </c>
      <c r="E82" s="45">
        <v>2</v>
      </c>
      <c r="F82" s="96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74">
        <f t="shared" si="14"/>
        <v>0</v>
      </c>
      <c r="AK82" s="76">
        <f t="shared" si="15"/>
        <v>0</v>
      </c>
      <c r="AL82" s="92">
        <f t="shared" si="16"/>
        <v>0</v>
      </c>
      <c r="AM82" s="77">
        <f t="shared" si="17"/>
        <v>0</v>
      </c>
      <c r="AN82" s="78">
        <f t="shared" si="18"/>
        <v>0</v>
      </c>
      <c r="AO82" s="79">
        <f t="shared" si="19"/>
        <v>0</v>
      </c>
      <c r="AP82" s="80">
        <f t="shared" si="20"/>
        <v>0</v>
      </c>
    </row>
    <row r="83" spans="1:42" ht="15.75" x14ac:dyDescent="0.25">
      <c r="A83" s="52">
        <v>9</v>
      </c>
      <c r="B83" s="105" t="s">
        <v>83</v>
      </c>
      <c r="C83" s="39">
        <v>3427</v>
      </c>
      <c r="D83" s="44" t="s">
        <v>55</v>
      </c>
      <c r="E83" s="45">
        <v>2</v>
      </c>
      <c r="F83" s="96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74">
        <f t="shared" si="14"/>
        <v>0</v>
      </c>
      <c r="AK83" s="76">
        <f t="shared" si="15"/>
        <v>0</v>
      </c>
      <c r="AL83" s="92">
        <f t="shared" si="16"/>
        <v>0</v>
      </c>
      <c r="AM83" s="77">
        <f t="shared" si="17"/>
        <v>0</v>
      </c>
      <c r="AN83" s="78">
        <f t="shared" si="18"/>
        <v>0</v>
      </c>
      <c r="AO83" s="79">
        <f t="shared" si="19"/>
        <v>0</v>
      </c>
      <c r="AP83" s="80">
        <f t="shared" si="20"/>
        <v>0</v>
      </c>
    </row>
    <row r="84" spans="1:42" ht="15.75" x14ac:dyDescent="0.25">
      <c r="A84" s="52">
        <v>9</v>
      </c>
      <c r="B84" s="105" t="s">
        <v>84</v>
      </c>
      <c r="C84" s="39">
        <v>4491</v>
      </c>
      <c r="D84" s="44" t="s">
        <v>55</v>
      </c>
      <c r="E84" s="45">
        <v>2</v>
      </c>
      <c r="F84" s="96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74">
        <f t="shared" si="14"/>
        <v>0</v>
      </c>
      <c r="AK84" s="76">
        <f t="shared" si="15"/>
        <v>0</v>
      </c>
      <c r="AL84" s="92">
        <f t="shared" si="16"/>
        <v>0</v>
      </c>
      <c r="AM84" s="77">
        <f t="shared" si="17"/>
        <v>0</v>
      </c>
      <c r="AN84" s="78">
        <f t="shared" si="18"/>
        <v>0</v>
      </c>
      <c r="AO84" s="79">
        <f t="shared" si="19"/>
        <v>0</v>
      </c>
      <c r="AP84" s="80">
        <f t="shared" si="20"/>
        <v>0</v>
      </c>
    </row>
    <row r="85" spans="1:42" ht="15.75" x14ac:dyDescent="0.25">
      <c r="A85" s="102">
        <v>10</v>
      </c>
      <c r="B85" s="107" t="s">
        <v>88</v>
      </c>
      <c r="C85" s="41">
        <v>830</v>
      </c>
      <c r="D85" s="50" t="s">
        <v>55</v>
      </c>
      <c r="E85" s="51">
        <v>2</v>
      </c>
      <c r="F85" s="96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74">
        <f t="shared" si="14"/>
        <v>0</v>
      </c>
      <c r="AK85" s="76">
        <f t="shared" si="15"/>
        <v>0</v>
      </c>
      <c r="AL85" s="92">
        <f t="shared" si="16"/>
        <v>0</v>
      </c>
      <c r="AM85" s="77">
        <f t="shared" si="17"/>
        <v>0</v>
      </c>
      <c r="AN85" s="78">
        <f t="shared" si="18"/>
        <v>0</v>
      </c>
      <c r="AO85" s="79">
        <f t="shared" si="19"/>
        <v>0</v>
      </c>
      <c r="AP85" s="80">
        <f t="shared" si="20"/>
        <v>0</v>
      </c>
    </row>
    <row r="86" spans="1:42" ht="15.75" x14ac:dyDescent="0.25">
      <c r="A86" s="100">
        <v>10</v>
      </c>
      <c r="B86" s="106" t="s">
        <v>85</v>
      </c>
      <c r="C86" s="40">
        <v>1223</v>
      </c>
      <c r="D86" s="48" t="s">
        <v>55</v>
      </c>
      <c r="E86" s="49">
        <v>2</v>
      </c>
      <c r="F86" s="96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74">
        <f t="shared" si="14"/>
        <v>0</v>
      </c>
      <c r="AK86" s="76">
        <f t="shared" si="15"/>
        <v>0</v>
      </c>
      <c r="AL86" s="92">
        <f t="shared" si="16"/>
        <v>0</v>
      </c>
      <c r="AM86" s="77">
        <f t="shared" si="17"/>
        <v>0</v>
      </c>
      <c r="AN86" s="78">
        <f t="shared" si="18"/>
        <v>0</v>
      </c>
      <c r="AO86" s="79">
        <f t="shared" si="19"/>
        <v>0</v>
      </c>
      <c r="AP86" s="80">
        <f t="shared" si="20"/>
        <v>0</v>
      </c>
    </row>
    <row r="87" spans="1:42" ht="15.75" x14ac:dyDescent="0.25">
      <c r="A87" s="52">
        <v>10</v>
      </c>
      <c r="B87" s="105" t="s">
        <v>89</v>
      </c>
      <c r="C87" s="39">
        <v>1758</v>
      </c>
      <c r="D87" s="44" t="s">
        <v>55</v>
      </c>
      <c r="E87" s="45">
        <v>2</v>
      </c>
      <c r="F87" s="96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74">
        <f t="shared" si="14"/>
        <v>0</v>
      </c>
      <c r="AK87" s="76">
        <f t="shared" si="15"/>
        <v>0</v>
      </c>
      <c r="AL87" s="92">
        <f t="shared" si="16"/>
        <v>0</v>
      </c>
      <c r="AM87" s="77">
        <f t="shared" si="17"/>
        <v>0</v>
      </c>
      <c r="AN87" s="78">
        <f t="shared" si="18"/>
        <v>0</v>
      </c>
      <c r="AO87" s="79">
        <f t="shared" si="19"/>
        <v>0</v>
      </c>
      <c r="AP87" s="80">
        <f t="shared" si="20"/>
        <v>0</v>
      </c>
    </row>
    <row r="88" spans="1:42" ht="15.75" x14ac:dyDescent="0.25">
      <c r="A88" s="100">
        <v>10</v>
      </c>
      <c r="B88" s="106" t="s">
        <v>87</v>
      </c>
      <c r="C88" s="40">
        <v>1770</v>
      </c>
      <c r="D88" s="48" t="s">
        <v>55</v>
      </c>
      <c r="E88" s="49">
        <v>2</v>
      </c>
      <c r="F88" s="96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74">
        <f t="shared" si="14"/>
        <v>0</v>
      </c>
      <c r="AK88" s="76">
        <f t="shared" si="15"/>
        <v>0</v>
      </c>
      <c r="AL88" s="92">
        <f t="shared" si="16"/>
        <v>0</v>
      </c>
      <c r="AM88" s="77">
        <f t="shared" si="17"/>
        <v>0</v>
      </c>
      <c r="AN88" s="78">
        <f t="shared" si="18"/>
        <v>0</v>
      </c>
      <c r="AO88" s="79">
        <f t="shared" si="19"/>
        <v>0</v>
      </c>
      <c r="AP88" s="80">
        <f t="shared" si="20"/>
        <v>0</v>
      </c>
    </row>
    <row r="89" spans="1:42" ht="15.75" x14ac:dyDescent="0.25">
      <c r="A89" s="52">
        <v>10</v>
      </c>
      <c r="B89" s="105" t="s">
        <v>80</v>
      </c>
      <c r="C89" s="39">
        <v>1893</v>
      </c>
      <c r="D89" s="44" t="s">
        <v>23</v>
      </c>
      <c r="E89" s="45">
        <v>3</v>
      </c>
      <c r="F89" s="96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74">
        <f t="shared" si="14"/>
        <v>0</v>
      </c>
      <c r="AK89" s="76">
        <f t="shared" si="15"/>
        <v>0</v>
      </c>
      <c r="AL89" s="92">
        <f t="shared" si="16"/>
        <v>0</v>
      </c>
      <c r="AM89" s="77">
        <f t="shared" si="17"/>
        <v>0</v>
      </c>
      <c r="AN89" s="78">
        <f t="shared" si="18"/>
        <v>0</v>
      </c>
      <c r="AO89" s="79">
        <f t="shared" si="19"/>
        <v>0</v>
      </c>
      <c r="AP89" s="80">
        <f t="shared" si="20"/>
        <v>0</v>
      </c>
    </row>
    <row r="90" spans="1:42" ht="15.75" x14ac:dyDescent="0.25">
      <c r="A90" s="102">
        <v>10</v>
      </c>
      <c r="B90" s="107" t="s">
        <v>86</v>
      </c>
      <c r="C90" s="41">
        <v>1913</v>
      </c>
      <c r="D90" s="50" t="s">
        <v>55</v>
      </c>
      <c r="E90" s="51">
        <v>2</v>
      </c>
      <c r="F90" s="96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74">
        <f t="shared" si="14"/>
        <v>0</v>
      </c>
      <c r="AK90" s="76">
        <f t="shared" si="15"/>
        <v>0</v>
      </c>
      <c r="AL90" s="92">
        <f t="shared" si="16"/>
        <v>0</v>
      </c>
      <c r="AM90" s="77">
        <f t="shared" si="17"/>
        <v>0</v>
      </c>
      <c r="AN90" s="78">
        <f t="shared" si="18"/>
        <v>0</v>
      </c>
      <c r="AO90" s="79">
        <f t="shared" si="19"/>
        <v>0</v>
      </c>
      <c r="AP90" s="80">
        <f t="shared" si="20"/>
        <v>0</v>
      </c>
    </row>
    <row r="91" spans="1:42" ht="15.75" x14ac:dyDescent="0.25">
      <c r="A91" s="52">
        <v>10</v>
      </c>
      <c r="B91" s="105" t="s">
        <v>72</v>
      </c>
      <c r="C91" s="39">
        <v>1927</v>
      </c>
      <c r="D91" s="44" t="s">
        <v>55</v>
      </c>
      <c r="E91" s="45">
        <v>2</v>
      </c>
      <c r="F91" s="96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74">
        <f t="shared" si="14"/>
        <v>0</v>
      </c>
      <c r="AK91" s="76">
        <f t="shared" si="15"/>
        <v>0</v>
      </c>
      <c r="AL91" s="92">
        <f t="shared" si="16"/>
        <v>0</v>
      </c>
      <c r="AM91" s="77">
        <f t="shared" si="17"/>
        <v>0</v>
      </c>
      <c r="AN91" s="78">
        <f t="shared" si="18"/>
        <v>0</v>
      </c>
      <c r="AO91" s="79">
        <f t="shared" si="19"/>
        <v>0</v>
      </c>
      <c r="AP91" s="80">
        <f t="shared" si="20"/>
        <v>0</v>
      </c>
    </row>
    <row r="92" spans="1:42" ht="15.75" x14ac:dyDescent="0.25">
      <c r="A92" s="52">
        <v>11</v>
      </c>
      <c r="B92" s="105" t="s">
        <v>94</v>
      </c>
      <c r="C92" s="39">
        <v>353</v>
      </c>
      <c r="D92" s="44" t="s">
        <v>55</v>
      </c>
      <c r="E92" s="45">
        <v>2</v>
      </c>
      <c r="F92" s="96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74">
        <f t="shared" si="14"/>
        <v>0</v>
      </c>
      <c r="AK92" s="76">
        <f t="shared" si="15"/>
        <v>0</v>
      </c>
      <c r="AL92" s="92">
        <f t="shared" si="16"/>
        <v>0</v>
      </c>
      <c r="AM92" s="77">
        <f t="shared" si="17"/>
        <v>0</v>
      </c>
      <c r="AN92" s="78">
        <f t="shared" si="18"/>
        <v>0</v>
      </c>
      <c r="AO92" s="79">
        <f t="shared" si="19"/>
        <v>0</v>
      </c>
      <c r="AP92" s="80">
        <f t="shared" si="20"/>
        <v>0</v>
      </c>
    </row>
    <row r="93" spans="1:42" ht="15.75" x14ac:dyDescent="0.25">
      <c r="A93" s="52">
        <v>11</v>
      </c>
      <c r="B93" s="105" t="s">
        <v>96</v>
      </c>
      <c r="C93" s="39">
        <v>1442</v>
      </c>
      <c r="D93" s="44" t="s">
        <v>55</v>
      </c>
      <c r="E93" s="45">
        <v>2</v>
      </c>
      <c r="F93" s="96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74">
        <f t="shared" si="14"/>
        <v>0</v>
      </c>
      <c r="AK93" s="76">
        <f t="shared" si="15"/>
        <v>0</v>
      </c>
      <c r="AL93" s="92">
        <f t="shared" si="16"/>
        <v>0</v>
      </c>
      <c r="AM93" s="77">
        <f t="shared" si="17"/>
        <v>0</v>
      </c>
      <c r="AN93" s="78">
        <f t="shared" si="18"/>
        <v>0</v>
      </c>
      <c r="AO93" s="79">
        <f t="shared" si="19"/>
        <v>0</v>
      </c>
      <c r="AP93" s="80">
        <f t="shared" si="20"/>
        <v>0</v>
      </c>
    </row>
    <row r="94" spans="1:42" ht="15.75" x14ac:dyDescent="0.25">
      <c r="A94" s="52">
        <v>11</v>
      </c>
      <c r="B94" s="105" t="s">
        <v>90</v>
      </c>
      <c r="C94" s="39">
        <v>2534</v>
      </c>
      <c r="D94" s="44" t="s">
        <v>55</v>
      </c>
      <c r="E94" s="45">
        <v>2</v>
      </c>
      <c r="F94" s="96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74">
        <f t="shared" si="14"/>
        <v>0</v>
      </c>
      <c r="AK94" s="76">
        <f t="shared" si="15"/>
        <v>0</v>
      </c>
      <c r="AL94" s="92">
        <f t="shared" si="16"/>
        <v>0</v>
      </c>
      <c r="AM94" s="77">
        <f t="shared" si="17"/>
        <v>0</v>
      </c>
      <c r="AN94" s="78">
        <f t="shared" si="18"/>
        <v>0</v>
      </c>
      <c r="AO94" s="79">
        <f t="shared" si="19"/>
        <v>0</v>
      </c>
      <c r="AP94" s="80">
        <f t="shared" si="20"/>
        <v>0</v>
      </c>
    </row>
    <row r="95" spans="1:42" ht="15.75" x14ac:dyDescent="0.25">
      <c r="A95" s="52">
        <v>11</v>
      </c>
      <c r="B95" s="105" t="s">
        <v>12</v>
      </c>
      <c r="C95" s="39">
        <v>3945</v>
      </c>
      <c r="D95" s="44" t="s">
        <v>55</v>
      </c>
      <c r="E95" s="45">
        <v>2</v>
      </c>
      <c r="F95" s="96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74">
        <f t="shared" si="14"/>
        <v>0</v>
      </c>
      <c r="AK95" s="76">
        <f t="shared" si="15"/>
        <v>0</v>
      </c>
      <c r="AL95" s="92">
        <f t="shared" si="16"/>
        <v>0</v>
      </c>
      <c r="AM95" s="77">
        <f t="shared" si="17"/>
        <v>0</v>
      </c>
      <c r="AN95" s="78">
        <f t="shared" si="18"/>
        <v>0</v>
      </c>
      <c r="AO95" s="79">
        <f t="shared" si="19"/>
        <v>0</v>
      </c>
      <c r="AP95" s="80">
        <f t="shared" si="20"/>
        <v>0</v>
      </c>
    </row>
    <row r="96" spans="1:42" ht="15.75" x14ac:dyDescent="0.25">
      <c r="A96" s="52">
        <v>11</v>
      </c>
      <c r="B96" s="105" t="s">
        <v>12</v>
      </c>
      <c r="C96" s="39">
        <v>3945</v>
      </c>
      <c r="D96" s="44" t="s">
        <v>55</v>
      </c>
      <c r="E96" s="45">
        <v>2</v>
      </c>
      <c r="F96" s="96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74">
        <f t="shared" si="14"/>
        <v>0</v>
      </c>
      <c r="AK96" s="76">
        <f t="shared" si="15"/>
        <v>0</v>
      </c>
      <c r="AL96" s="92">
        <f t="shared" si="16"/>
        <v>0</v>
      </c>
      <c r="AM96" s="77">
        <f t="shared" si="17"/>
        <v>0</v>
      </c>
      <c r="AN96" s="78">
        <f t="shared" si="18"/>
        <v>0</v>
      </c>
      <c r="AO96" s="79">
        <f t="shared" si="19"/>
        <v>0</v>
      </c>
      <c r="AP96" s="80">
        <f t="shared" si="20"/>
        <v>0</v>
      </c>
    </row>
    <row r="97" spans="1:42" ht="15.75" x14ac:dyDescent="0.25">
      <c r="A97" s="52">
        <v>11</v>
      </c>
      <c r="B97" s="105" t="s">
        <v>92</v>
      </c>
      <c r="C97" s="39">
        <v>4805</v>
      </c>
      <c r="D97" s="44" t="s">
        <v>55</v>
      </c>
      <c r="E97" s="45">
        <v>2</v>
      </c>
      <c r="F97" s="96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74">
        <f t="shared" si="14"/>
        <v>0</v>
      </c>
      <c r="AK97" s="76">
        <f t="shared" si="15"/>
        <v>0</v>
      </c>
      <c r="AL97" s="92">
        <f t="shared" si="16"/>
        <v>0</v>
      </c>
      <c r="AM97" s="77">
        <f t="shared" si="17"/>
        <v>0</v>
      </c>
      <c r="AN97" s="78">
        <f t="shared" si="18"/>
        <v>0</v>
      </c>
      <c r="AO97" s="79">
        <f t="shared" si="19"/>
        <v>0</v>
      </c>
      <c r="AP97" s="80">
        <f t="shared" si="20"/>
        <v>0</v>
      </c>
    </row>
    <row r="98" spans="1:42" ht="15.75" x14ac:dyDescent="0.25">
      <c r="A98" s="100">
        <v>12</v>
      </c>
      <c r="B98" s="101" t="s">
        <v>100</v>
      </c>
      <c r="C98" s="40">
        <v>1923</v>
      </c>
      <c r="D98" s="48" t="s">
        <v>41</v>
      </c>
      <c r="E98" s="49">
        <v>4</v>
      </c>
      <c r="F98" s="96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74">
        <f t="shared" si="14"/>
        <v>0</v>
      </c>
      <c r="AK98" s="76">
        <f t="shared" si="15"/>
        <v>0</v>
      </c>
      <c r="AL98" s="92">
        <f t="shared" si="16"/>
        <v>0</v>
      </c>
      <c r="AM98" s="77">
        <f t="shared" si="17"/>
        <v>0</v>
      </c>
      <c r="AN98" s="78">
        <f t="shared" si="18"/>
        <v>0</v>
      </c>
      <c r="AO98" s="79">
        <f t="shared" si="19"/>
        <v>0</v>
      </c>
      <c r="AP98" s="80">
        <f t="shared" si="20"/>
        <v>0</v>
      </c>
    </row>
    <row r="99" spans="1:42" ht="15.75" x14ac:dyDescent="0.25">
      <c r="A99" s="100">
        <v>12</v>
      </c>
      <c r="B99" s="101" t="s">
        <v>102</v>
      </c>
      <c r="C99" s="40">
        <v>3605</v>
      </c>
      <c r="D99" s="48" t="s">
        <v>41</v>
      </c>
      <c r="E99" s="49">
        <v>3</v>
      </c>
      <c r="F99" s="96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74">
        <f t="shared" ref="AJ99:AJ103" si="21">COUNT(F99:AI99)</f>
        <v>0</v>
      </c>
      <c r="AK99" s="76">
        <f t="shared" si="15"/>
        <v>0</v>
      </c>
      <c r="AL99" s="92">
        <f t="shared" si="16"/>
        <v>0</v>
      </c>
      <c r="AM99" s="77">
        <f t="shared" si="17"/>
        <v>0</v>
      </c>
      <c r="AN99" s="78">
        <f t="shared" si="18"/>
        <v>0</v>
      </c>
      <c r="AO99" s="79">
        <f t="shared" si="19"/>
        <v>0</v>
      </c>
      <c r="AP99" s="80">
        <f t="shared" si="20"/>
        <v>0</v>
      </c>
    </row>
    <row r="100" spans="1:42" ht="15.75" x14ac:dyDescent="0.25">
      <c r="A100" s="102">
        <v>12</v>
      </c>
      <c r="B100" s="103" t="s">
        <v>99</v>
      </c>
      <c r="C100" s="41">
        <v>3903</v>
      </c>
      <c r="D100" s="50" t="s">
        <v>41</v>
      </c>
      <c r="E100" s="51">
        <v>4</v>
      </c>
      <c r="F100" s="96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74">
        <f t="shared" si="21"/>
        <v>0</v>
      </c>
      <c r="AK100" s="76">
        <f t="shared" si="15"/>
        <v>0</v>
      </c>
      <c r="AL100" s="92">
        <f t="shared" si="16"/>
        <v>0</v>
      </c>
      <c r="AM100" s="77">
        <f t="shared" si="17"/>
        <v>0</v>
      </c>
      <c r="AN100" s="78">
        <f t="shared" si="18"/>
        <v>0</v>
      </c>
      <c r="AO100" s="79">
        <f t="shared" si="19"/>
        <v>0</v>
      </c>
      <c r="AP100" s="80">
        <f t="shared" si="20"/>
        <v>0</v>
      </c>
    </row>
    <row r="101" spans="1:42" ht="15.75" x14ac:dyDescent="0.25">
      <c r="A101" s="102">
        <v>12</v>
      </c>
      <c r="B101" s="103" t="s">
        <v>101</v>
      </c>
      <c r="C101" s="41">
        <v>3947</v>
      </c>
      <c r="D101" s="50" t="s">
        <v>41</v>
      </c>
      <c r="E101" s="51">
        <v>5</v>
      </c>
      <c r="F101" s="96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74">
        <f t="shared" si="21"/>
        <v>0</v>
      </c>
      <c r="AK101" s="76">
        <f t="shared" si="15"/>
        <v>0</v>
      </c>
      <c r="AL101" s="92">
        <f t="shared" si="16"/>
        <v>0</v>
      </c>
      <c r="AM101" s="77">
        <f t="shared" si="17"/>
        <v>0</v>
      </c>
      <c r="AN101" s="78">
        <f t="shared" si="18"/>
        <v>0</v>
      </c>
      <c r="AO101" s="79">
        <f t="shared" si="19"/>
        <v>0</v>
      </c>
      <c r="AP101" s="80">
        <f t="shared" si="20"/>
        <v>0</v>
      </c>
    </row>
    <row r="102" spans="1:42" ht="15.75" x14ac:dyDescent="0.25">
      <c r="A102" s="100">
        <v>12</v>
      </c>
      <c r="B102" s="101" t="s">
        <v>98</v>
      </c>
      <c r="C102" s="40">
        <v>3967</v>
      </c>
      <c r="D102" s="48" t="s">
        <v>41</v>
      </c>
      <c r="E102" s="49">
        <v>5</v>
      </c>
      <c r="F102" s="96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74">
        <f t="shared" si="21"/>
        <v>0</v>
      </c>
      <c r="AK102" s="76">
        <f t="shared" si="15"/>
        <v>0</v>
      </c>
      <c r="AL102" s="92">
        <f t="shared" si="16"/>
        <v>0</v>
      </c>
      <c r="AM102" s="77">
        <f t="shared" si="17"/>
        <v>0</v>
      </c>
      <c r="AN102" s="78">
        <f t="shared" si="18"/>
        <v>0</v>
      </c>
      <c r="AO102" s="79">
        <f t="shared" si="19"/>
        <v>0</v>
      </c>
      <c r="AP102" s="80">
        <f t="shared" si="20"/>
        <v>0</v>
      </c>
    </row>
    <row r="103" spans="1:42" ht="15.75" x14ac:dyDescent="0.25">
      <c r="A103" s="102">
        <v>12</v>
      </c>
      <c r="B103" s="103" t="s">
        <v>146</v>
      </c>
      <c r="C103" s="41">
        <v>4119</v>
      </c>
      <c r="D103" s="50" t="s">
        <v>41</v>
      </c>
      <c r="E103" s="51">
        <v>3</v>
      </c>
      <c r="F103" s="96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74">
        <f t="shared" si="21"/>
        <v>0</v>
      </c>
      <c r="AK103" s="76">
        <f t="shared" si="15"/>
        <v>0</v>
      </c>
      <c r="AL103" s="92">
        <f t="shared" si="16"/>
        <v>0</v>
      </c>
      <c r="AM103" s="77">
        <f t="shared" si="17"/>
        <v>0</v>
      </c>
      <c r="AN103" s="78">
        <f t="shared" si="18"/>
        <v>0</v>
      </c>
      <c r="AO103" s="79">
        <f t="shared" si="19"/>
        <v>0</v>
      </c>
      <c r="AP103" s="80">
        <f t="shared" si="20"/>
        <v>0</v>
      </c>
    </row>
  </sheetData>
  <mergeCells count="1">
    <mergeCell ref="A1:E1"/>
  </mergeCells>
  <conditionalFormatting sqref="AN4">
    <cfRule type="containsText" dxfId="56" priority="7" operator="containsText" text="в">
      <formula>NOT(ISERROR(SEARCH("в",AN4)))</formula>
    </cfRule>
  </conditionalFormatting>
  <conditionalFormatting sqref="F3:AI103">
    <cfRule type="containsText" dxfId="55" priority="1" operator="containsText" text="3">
      <formula>NOT(ISERROR(SEARCH("3",F3)))</formula>
    </cfRule>
    <cfRule type="containsText" dxfId="54" priority="2" operator="containsText" text="4">
      <formula>NOT(ISERROR(SEARCH("4",F3)))</formula>
    </cfRule>
    <cfRule type="containsText" dxfId="53" priority="3" operator="containsText" text="б">
      <formula>NOT(ISERROR(SEARCH("б",F3)))</formula>
    </cfRule>
    <cfRule type="containsText" dxfId="52" priority="6" operator="containsText" text="в">
      <formula>NOT(ISERROR(SEARCH("в",F3)))</formula>
    </cfRule>
  </conditionalFormatting>
  <conditionalFormatting sqref="G4:AI4">
    <cfRule type="containsText" dxfId="51" priority="5" operator="containsText" text="о">
      <formula>NOT(ISERROR(SEARCH("о",G4)))</formula>
    </cfRule>
  </conditionalFormatting>
  <conditionalFormatting sqref="F3:AI103">
    <cfRule type="containsText" dxfId="50" priority="4" operator="containsText" text="о">
      <formula>NOT(ISERROR(SEARCH("о",F3)))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A103"/>
  <sheetViews>
    <sheetView workbookViewId="0">
      <selection activeCell="F17" sqref="F17"/>
    </sheetView>
  </sheetViews>
  <sheetFormatPr defaultRowHeight="15" x14ac:dyDescent="0.25"/>
  <cols>
    <col min="2" max="2" width="22.85546875" customWidth="1"/>
    <col min="3" max="3" width="17.28515625" customWidth="1"/>
    <col min="4" max="5" width="20.42578125" customWidth="1"/>
    <col min="6" max="6" width="72.7109375" customWidth="1"/>
    <col min="8" max="8" width="25.42578125" customWidth="1"/>
    <col min="9" max="9" width="23.140625" customWidth="1"/>
    <col min="10" max="10" width="37.5703125" customWidth="1"/>
    <col min="11" max="11" width="26.5703125" customWidth="1"/>
    <col min="12" max="12" width="11.85546875" customWidth="1"/>
    <col min="13" max="13" width="13.42578125" customWidth="1"/>
    <col min="14" max="14" width="38.85546875" customWidth="1"/>
  </cols>
  <sheetData>
    <row r="1" spans="1:27" x14ac:dyDescent="0.25">
      <c r="A1" s="159" t="s">
        <v>149</v>
      </c>
      <c r="B1" s="159" t="s">
        <v>155</v>
      </c>
      <c r="C1" s="159" t="s">
        <v>157</v>
      </c>
      <c r="D1" s="159" t="s">
        <v>135</v>
      </c>
      <c r="E1" s="159"/>
      <c r="F1" s="159" t="s">
        <v>177</v>
      </c>
      <c r="G1" s="159" t="s">
        <v>187</v>
      </c>
      <c r="K1" s="59" t="s">
        <v>243</v>
      </c>
      <c r="L1" t="s">
        <v>103</v>
      </c>
      <c r="M1" t="s">
        <v>213</v>
      </c>
      <c r="N1" t="s">
        <v>268</v>
      </c>
      <c r="O1" t="s">
        <v>286</v>
      </c>
    </row>
    <row r="2" spans="1:27" ht="15.75" x14ac:dyDescent="0.25">
      <c r="A2" t="e">
        <f>MATCH('Наряд-путевка'!I4,$L$2:$L$707,0)</f>
        <v>#N/A</v>
      </c>
      <c r="B2" s="42" t="s">
        <v>13</v>
      </c>
      <c r="C2" s="161" t="s">
        <v>158</v>
      </c>
      <c r="D2" s="161" t="s">
        <v>166</v>
      </c>
      <c r="E2" s="162" t="s">
        <v>289</v>
      </c>
      <c r="F2" s="163" t="s">
        <v>178</v>
      </c>
      <c r="G2" s="160">
        <v>1</v>
      </c>
      <c r="H2" t="s">
        <v>278</v>
      </c>
      <c r="I2" t="s">
        <v>202</v>
      </c>
      <c r="J2" t="s">
        <v>206</v>
      </c>
      <c r="K2" s="84" t="s">
        <v>0</v>
      </c>
      <c r="L2" s="84">
        <v>2156</v>
      </c>
      <c r="M2" s="85" t="s">
        <v>1</v>
      </c>
      <c r="N2" s="86"/>
      <c r="O2" s="153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5"/>
    </row>
    <row r="3" spans="1:27" ht="15.75" x14ac:dyDescent="0.25">
      <c r="A3" t="e">
        <f>MATCH('Наряд-путевка'!I5,$L$2:$L$707,0)</f>
        <v>#N/A</v>
      </c>
      <c r="B3" s="42" t="s">
        <v>14</v>
      </c>
      <c r="C3" s="161" t="s">
        <v>159</v>
      </c>
      <c r="D3" s="161" t="s">
        <v>167</v>
      </c>
      <c r="E3" s="162" t="s">
        <v>290</v>
      </c>
      <c r="F3" s="163" t="s">
        <v>179</v>
      </c>
      <c r="G3" s="160">
        <v>2</v>
      </c>
      <c r="H3" t="s">
        <v>279</v>
      </c>
      <c r="I3" t="s">
        <v>203</v>
      </c>
      <c r="J3" t="s">
        <v>204</v>
      </c>
      <c r="K3" s="84" t="s">
        <v>2</v>
      </c>
      <c r="L3" s="84">
        <v>4032</v>
      </c>
      <c r="M3" s="85" t="s">
        <v>3</v>
      </c>
      <c r="N3" s="86"/>
    </row>
    <row r="4" spans="1:27" ht="15.75" x14ac:dyDescent="0.25">
      <c r="A4" t="e">
        <f>MATCH('Наряд-путевка'!I6,$L$2:$L$707,0)</f>
        <v>#N/A</v>
      </c>
      <c r="B4" s="42" t="s">
        <v>9</v>
      </c>
      <c r="C4" s="161" t="s">
        <v>160</v>
      </c>
      <c r="D4" s="161" t="s">
        <v>168</v>
      </c>
      <c r="E4" s="162" t="s">
        <v>291</v>
      </c>
      <c r="F4" s="163" t="s">
        <v>180</v>
      </c>
      <c r="G4" s="160">
        <v>3</v>
      </c>
      <c r="H4" t="s">
        <v>203</v>
      </c>
      <c r="I4" t="s">
        <v>278</v>
      </c>
      <c r="J4" t="s">
        <v>207</v>
      </c>
      <c r="K4" s="84" t="s">
        <v>4</v>
      </c>
      <c r="L4" s="84">
        <v>167</v>
      </c>
      <c r="M4" s="85" t="s">
        <v>5</v>
      </c>
      <c r="N4" s="86"/>
    </row>
    <row r="5" spans="1:27" ht="15.75" x14ac:dyDescent="0.25">
      <c r="A5" t="e">
        <f>MATCH('Наряд-путевка'!I7,$L$2:$L$707,0)</f>
        <v>#N/A</v>
      </c>
      <c r="B5" s="42" t="s">
        <v>156</v>
      </c>
      <c r="C5" s="161" t="s">
        <v>161</v>
      </c>
      <c r="D5" s="161" t="s">
        <v>169</v>
      </c>
      <c r="E5" s="162" t="s">
        <v>292</v>
      </c>
      <c r="F5" s="163" t="s">
        <v>181</v>
      </c>
      <c r="G5" s="160">
        <v>4</v>
      </c>
      <c r="H5" t="s">
        <v>202</v>
      </c>
      <c r="I5" t="s">
        <v>279</v>
      </c>
      <c r="K5" s="84" t="s">
        <v>6</v>
      </c>
      <c r="L5" s="84">
        <v>3473</v>
      </c>
      <c r="M5" s="85" t="s">
        <v>7</v>
      </c>
      <c r="N5" s="86"/>
    </row>
    <row r="6" spans="1:27" ht="15.75" x14ac:dyDescent="0.25">
      <c r="A6" t="e">
        <f>MATCH('Наряд-путевка'!I8,$L$2:$L$707,0)</f>
        <v>#N/A</v>
      </c>
      <c r="B6" s="42" t="s">
        <v>11</v>
      </c>
      <c r="C6" s="161" t="s">
        <v>162</v>
      </c>
      <c r="D6" s="161" t="s">
        <v>170</v>
      </c>
      <c r="E6" s="162" t="s">
        <v>293</v>
      </c>
      <c r="F6" s="163" t="s">
        <v>182</v>
      </c>
      <c r="K6" s="84" t="s">
        <v>8</v>
      </c>
      <c r="L6" s="84">
        <v>1965</v>
      </c>
      <c r="M6" s="85" t="s">
        <v>201</v>
      </c>
      <c r="N6" s="86"/>
    </row>
    <row r="7" spans="1:27" ht="15.75" x14ac:dyDescent="0.25">
      <c r="A7" t="e">
        <f>MATCH('Наряд-путевка'!I9,$L$2:$L$707,0)</f>
        <v>#N/A</v>
      </c>
      <c r="B7" s="42" t="s">
        <v>15</v>
      </c>
      <c r="C7" s="161" t="s">
        <v>163</v>
      </c>
      <c r="D7" s="161" t="s">
        <v>171</v>
      </c>
      <c r="E7" s="162" t="s">
        <v>294</v>
      </c>
      <c r="F7" s="163" t="s">
        <v>183</v>
      </c>
      <c r="K7" s="84" t="s">
        <v>156</v>
      </c>
      <c r="L7" s="84">
        <v>4570</v>
      </c>
      <c r="M7" s="85" t="s">
        <v>205</v>
      </c>
      <c r="N7" s="86"/>
    </row>
    <row r="8" spans="1:27" ht="15.75" x14ac:dyDescent="0.25">
      <c r="A8" t="e">
        <f>MATCH('Наряд-путевка'!I10,$L$2:$L$707,0)</f>
        <v>#N/A</v>
      </c>
      <c r="C8" s="161" t="s">
        <v>164</v>
      </c>
      <c r="D8" s="161" t="s">
        <v>172</v>
      </c>
      <c r="E8" s="162" t="s">
        <v>295</v>
      </c>
      <c r="F8" s="163" t="s">
        <v>184</v>
      </c>
      <c r="K8" s="84" t="s">
        <v>13</v>
      </c>
      <c r="L8" s="84">
        <v>1074</v>
      </c>
      <c r="M8" s="85" t="s">
        <v>10</v>
      </c>
      <c r="N8" s="86"/>
    </row>
    <row r="9" spans="1:27" ht="15.75" x14ac:dyDescent="0.25">
      <c r="A9" t="e">
        <f>MATCH('Наряд-путевка'!I11,$L$2:$L$707,0)</f>
        <v>#N/A</v>
      </c>
      <c r="B9" s="42"/>
      <c r="C9" s="161" t="s">
        <v>165</v>
      </c>
      <c r="D9" s="161" t="s">
        <v>173</v>
      </c>
      <c r="E9" s="161"/>
      <c r="K9" s="84" t="s">
        <v>11</v>
      </c>
      <c r="L9" s="84">
        <v>2293</v>
      </c>
      <c r="M9" s="85" t="s">
        <v>10</v>
      </c>
      <c r="N9" s="86"/>
    </row>
    <row r="10" spans="1:27" ht="15.75" x14ac:dyDescent="0.25">
      <c r="A10" t="e">
        <f>MATCH('Наряд-путевка'!I12,$L$2:$L$707,0)</f>
        <v>#N/A</v>
      </c>
      <c r="B10" s="42"/>
      <c r="K10" s="84" t="s">
        <v>14</v>
      </c>
      <c r="L10" s="84">
        <v>2589</v>
      </c>
      <c r="M10" s="85" t="s">
        <v>10</v>
      </c>
      <c r="N10" s="86"/>
    </row>
    <row r="11" spans="1:27" ht="15.75" x14ac:dyDescent="0.25">
      <c r="A11" t="e">
        <f>MATCH('Наряд-путевка'!I13,$L$2:$L$707,0)</f>
        <v>#N/A</v>
      </c>
      <c r="K11" s="84" t="s">
        <v>15</v>
      </c>
      <c r="L11" s="84">
        <v>2636</v>
      </c>
      <c r="M11" s="85" t="s">
        <v>190</v>
      </c>
      <c r="N11" s="86"/>
    </row>
    <row r="12" spans="1:27" ht="15.75" x14ac:dyDescent="0.25">
      <c r="A12" t="e">
        <f>MATCH('Наряд-путевка'!I14,$L$2:$L$707,0)</f>
        <v>#N/A</v>
      </c>
      <c r="K12" s="84" t="s">
        <v>9</v>
      </c>
      <c r="L12" s="84">
        <v>4194</v>
      </c>
      <c r="M12" s="85" t="s">
        <v>10</v>
      </c>
      <c r="N12" s="86"/>
    </row>
    <row r="13" spans="1:27" ht="15.75" x14ac:dyDescent="0.25">
      <c r="A13" t="e">
        <f>MATCH('Наряд-путевка'!I15,$L$2:$L$707,0)</f>
        <v>#N/A</v>
      </c>
      <c r="K13" s="84" t="s">
        <v>16</v>
      </c>
      <c r="L13" s="84">
        <v>707</v>
      </c>
      <c r="M13" s="87" t="s">
        <v>17</v>
      </c>
      <c r="N13" s="86"/>
      <c r="O13" t="s">
        <v>284</v>
      </c>
    </row>
    <row r="14" spans="1:27" ht="15.75" x14ac:dyDescent="0.25">
      <c r="A14" t="e">
        <f>MATCH('Наряд-путевка'!I16,$L$2:$L$707,0)</f>
        <v>#N/A</v>
      </c>
      <c r="K14" s="84" t="s">
        <v>108</v>
      </c>
      <c r="L14" s="84">
        <v>1628</v>
      </c>
      <c r="M14" s="87" t="s">
        <v>17</v>
      </c>
      <c r="N14" s="86"/>
    </row>
    <row r="15" spans="1:27" ht="15.75" x14ac:dyDescent="0.25">
      <c r="A15" t="e">
        <f>MATCH('Наряд-путевка'!I17,$L$2:$L$707,0)</f>
        <v>#N/A</v>
      </c>
      <c r="K15" s="84" t="s">
        <v>19</v>
      </c>
      <c r="L15" s="84">
        <v>2701</v>
      </c>
      <c r="M15" s="87" t="s">
        <v>17</v>
      </c>
      <c r="N15" s="86"/>
    </row>
    <row r="16" spans="1:27" ht="15.75" x14ac:dyDescent="0.25">
      <c r="A16" t="e">
        <f>MATCH('Наряд-путевка'!I18,$L$2:$L$707,0)</f>
        <v>#N/A</v>
      </c>
      <c r="K16" s="84" t="s">
        <v>18</v>
      </c>
      <c r="L16" s="84">
        <v>3272</v>
      </c>
      <c r="M16" s="87" t="s">
        <v>17</v>
      </c>
      <c r="N16" s="86"/>
      <c r="O16" t="s">
        <v>284</v>
      </c>
    </row>
    <row r="17" spans="1:15" ht="15.75" x14ac:dyDescent="0.25">
      <c r="A17" t="e">
        <f>MATCH('Наряд-путевка'!I19,$L$2:$L$707,0)</f>
        <v>#N/A</v>
      </c>
      <c r="K17" s="84" t="s">
        <v>20</v>
      </c>
      <c r="L17" s="84">
        <v>4779</v>
      </c>
      <c r="M17" s="87" t="s">
        <v>17</v>
      </c>
      <c r="N17" s="86"/>
    </row>
    <row r="18" spans="1:15" ht="15.75" x14ac:dyDescent="0.25">
      <c r="A18" t="e">
        <f>MATCH('Наряд-путевка'!I20,$L$2:$L$707,0)</f>
        <v>#N/A</v>
      </c>
      <c r="K18" s="84" t="s">
        <v>21</v>
      </c>
      <c r="L18" s="84">
        <v>4893</v>
      </c>
      <c r="M18" s="87" t="s">
        <v>17</v>
      </c>
      <c r="N18" s="86"/>
    </row>
    <row r="19" spans="1:15" ht="15.75" x14ac:dyDescent="0.25">
      <c r="A19" t="e">
        <f>MATCH('Наряд-путевка'!I21,$L$2:$L$707,0)</f>
        <v>#N/A</v>
      </c>
      <c r="K19" s="84" t="s">
        <v>27</v>
      </c>
      <c r="L19" s="84">
        <v>126</v>
      </c>
      <c r="M19" s="87" t="s">
        <v>23</v>
      </c>
      <c r="N19" s="86"/>
    </row>
    <row r="20" spans="1:15" ht="15.75" x14ac:dyDescent="0.25">
      <c r="A20" t="e">
        <f>MATCH('Наряд-путевка'!I22,$L$2:$L$707,0)</f>
        <v>#N/A</v>
      </c>
      <c r="K20" s="84" t="s">
        <v>26</v>
      </c>
      <c r="L20" s="84">
        <v>637</v>
      </c>
      <c r="M20" s="87" t="s">
        <v>23</v>
      </c>
      <c r="N20" s="86"/>
    </row>
    <row r="21" spans="1:15" ht="15.75" x14ac:dyDescent="0.25">
      <c r="A21" t="e">
        <f>MATCH('Наряд-путевка'!I23,$L$2:$L$707,0)</f>
        <v>#N/A</v>
      </c>
      <c r="K21" s="84" t="s">
        <v>22</v>
      </c>
      <c r="L21" s="84">
        <v>1218</v>
      </c>
      <c r="M21" s="87" t="s">
        <v>23</v>
      </c>
      <c r="N21" s="86"/>
    </row>
    <row r="22" spans="1:15" ht="15.75" x14ac:dyDescent="0.25">
      <c r="A22" t="e">
        <f>MATCH('Наряд-путевка'!I24,$L$2:$L$707,0)</f>
        <v>#N/A</v>
      </c>
      <c r="K22" s="84" t="s">
        <v>30</v>
      </c>
      <c r="L22" s="84">
        <v>2691</v>
      </c>
      <c r="M22" s="87" t="s">
        <v>23</v>
      </c>
      <c r="N22" s="86"/>
    </row>
    <row r="23" spans="1:15" ht="15.75" x14ac:dyDescent="0.25">
      <c r="A23" t="e">
        <f>MATCH('Наряд-путевка'!I25,$L$2:$L$707,0)</f>
        <v>#N/A</v>
      </c>
      <c r="K23" s="84" t="s">
        <v>29</v>
      </c>
      <c r="L23" s="84">
        <v>4066</v>
      </c>
      <c r="M23" s="87" t="s">
        <v>23</v>
      </c>
      <c r="N23" s="86"/>
    </row>
    <row r="24" spans="1:15" ht="15.75" x14ac:dyDescent="0.25">
      <c r="A24" t="e">
        <f>MATCH('Наряд-путевка'!I26,$L$2:$L$707,0)</f>
        <v>#N/A</v>
      </c>
      <c r="K24" s="84" t="s">
        <v>36</v>
      </c>
      <c r="L24" s="84">
        <v>138</v>
      </c>
      <c r="M24" s="87" t="s">
        <v>17</v>
      </c>
      <c r="N24" s="86"/>
      <c r="O24" t="s">
        <v>284</v>
      </c>
    </row>
    <row r="25" spans="1:15" ht="15.75" x14ac:dyDescent="0.25">
      <c r="A25" t="e">
        <f>MATCH('Наряд-путевка'!I27,$L$2:$L$707,0)</f>
        <v>#N/A</v>
      </c>
      <c r="K25" s="84" t="s">
        <v>24</v>
      </c>
      <c r="L25" s="84">
        <v>1856</v>
      </c>
      <c r="M25" s="87" t="s">
        <v>23</v>
      </c>
      <c r="N25" s="86"/>
    </row>
    <row r="26" spans="1:15" ht="15.75" x14ac:dyDescent="0.25">
      <c r="A26" t="e">
        <f>MATCH('Наряд-путевка'!I28,$L$2:$L$707,0)</f>
        <v>#N/A</v>
      </c>
      <c r="K26" s="84" t="s">
        <v>25</v>
      </c>
      <c r="L26" s="84">
        <v>2047</v>
      </c>
      <c r="M26" s="87" t="s">
        <v>23</v>
      </c>
      <c r="N26" s="86"/>
    </row>
    <row r="27" spans="1:15" ht="15.75" x14ac:dyDescent="0.25">
      <c r="A27" t="e">
        <f>MATCH('Наряд-путевка'!I29,$L$2:$L$707,0)</f>
        <v>#N/A</v>
      </c>
      <c r="K27" s="84" t="s">
        <v>38</v>
      </c>
      <c r="L27" s="84">
        <v>2522</v>
      </c>
      <c r="M27" s="87" t="s">
        <v>17</v>
      </c>
      <c r="N27" s="86"/>
      <c r="O27" t="s">
        <v>284</v>
      </c>
    </row>
    <row r="28" spans="1:15" ht="15.75" x14ac:dyDescent="0.25">
      <c r="A28" t="e">
        <f>MATCH('Наряд-путевка'!I30,$L$2:$L$707,0)</f>
        <v>#N/A</v>
      </c>
      <c r="K28" s="84" t="s">
        <v>39</v>
      </c>
      <c r="L28" s="84">
        <v>2807</v>
      </c>
      <c r="M28" s="87" t="s">
        <v>17</v>
      </c>
      <c r="N28" s="86"/>
    </row>
    <row r="29" spans="1:15" ht="15.75" x14ac:dyDescent="0.25">
      <c r="A29" t="e">
        <f>MATCH('Наряд-путевка'!I31,$L$2:$L$707,0)</f>
        <v>#N/A</v>
      </c>
      <c r="K29" s="84" t="s">
        <v>34</v>
      </c>
      <c r="L29" s="84">
        <v>3445</v>
      </c>
      <c r="M29" s="87" t="s">
        <v>23</v>
      </c>
      <c r="N29" s="86"/>
    </row>
    <row r="30" spans="1:15" ht="15.75" x14ac:dyDescent="0.25">
      <c r="A30" t="e">
        <f>MATCH('Наряд-путевка'!I32,$L$2:$L$707,0)</f>
        <v>#N/A</v>
      </c>
      <c r="K30" s="84" t="s">
        <v>28</v>
      </c>
      <c r="L30" s="84">
        <v>1264</v>
      </c>
      <c r="M30" s="87" t="s">
        <v>23</v>
      </c>
      <c r="N30" s="86"/>
    </row>
    <row r="31" spans="1:15" ht="15.75" x14ac:dyDescent="0.25">
      <c r="A31" t="e">
        <f>MATCH('Наряд-путевка'!I33,$L$2:$L$707,0)</f>
        <v>#N/A</v>
      </c>
      <c r="K31" s="84" t="s">
        <v>145</v>
      </c>
      <c r="L31" s="84">
        <v>2121</v>
      </c>
      <c r="M31" s="87" t="s">
        <v>23</v>
      </c>
      <c r="N31" s="86"/>
    </row>
    <row r="32" spans="1:15" ht="15.75" x14ac:dyDescent="0.25">
      <c r="K32" s="84" t="s">
        <v>37</v>
      </c>
      <c r="L32" s="84">
        <v>3135</v>
      </c>
      <c r="M32" s="87" t="s">
        <v>23</v>
      </c>
      <c r="N32" s="86"/>
    </row>
    <row r="33" spans="11:15" ht="15.75" x14ac:dyDescent="0.25">
      <c r="K33" s="84" t="s">
        <v>35</v>
      </c>
      <c r="L33" s="84">
        <v>3479</v>
      </c>
      <c r="M33" s="87" t="s">
        <v>17</v>
      </c>
      <c r="N33" s="86"/>
    </row>
    <row r="34" spans="11:15" ht="15.75" x14ac:dyDescent="0.25">
      <c r="K34" s="84" t="s">
        <v>32</v>
      </c>
      <c r="L34" s="84">
        <v>3651</v>
      </c>
      <c r="M34" s="87" t="s">
        <v>17</v>
      </c>
      <c r="N34" s="86"/>
    </row>
    <row r="35" spans="11:15" ht="15.75" x14ac:dyDescent="0.25">
      <c r="K35" s="84" t="s">
        <v>33</v>
      </c>
      <c r="L35" s="84">
        <v>4480</v>
      </c>
      <c r="M35" s="87" t="s">
        <v>23</v>
      </c>
      <c r="N35" s="86"/>
    </row>
    <row r="36" spans="11:15" ht="16.5" x14ac:dyDescent="0.3">
      <c r="K36" s="84" t="s">
        <v>47</v>
      </c>
      <c r="L36" s="84">
        <v>101</v>
      </c>
      <c r="M36" s="87" t="s">
        <v>41</v>
      </c>
      <c r="N36" s="86" t="s">
        <v>151</v>
      </c>
      <c r="O36" s="156" t="s">
        <v>285</v>
      </c>
    </row>
    <row r="37" spans="11:15" ht="16.5" x14ac:dyDescent="0.3">
      <c r="K37" s="84" t="s">
        <v>45</v>
      </c>
      <c r="L37" s="84">
        <v>351</v>
      </c>
      <c r="M37" s="87" t="s">
        <v>41</v>
      </c>
      <c r="N37" s="86" t="s">
        <v>151</v>
      </c>
      <c r="O37" s="156" t="s">
        <v>285</v>
      </c>
    </row>
    <row r="38" spans="11:15" ht="16.5" x14ac:dyDescent="0.3">
      <c r="K38" s="84" t="s">
        <v>42</v>
      </c>
      <c r="L38" s="84">
        <v>720</v>
      </c>
      <c r="M38" s="87" t="s">
        <v>41</v>
      </c>
      <c r="N38" s="86" t="s">
        <v>151</v>
      </c>
      <c r="O38" s="156" t="s">
        <v>285</v>
      </c>
    </row>
    <row r="39" spans="11:15" ht="16.5" x14ac:dyDescent="0.3">
      <c r="K39" s="84" t="s">
        <v>40</v>
      </c>
      <c r="L39" s="84">
        <v>1157</v>
      </c>
      <c r="M39" s="87" t="s">
        <v>41</v>
      </c>
      <c r="N39" s="86" t="s">
        <v>151</v>
      </c>
      <c r="O39" s="156" t="s">
        <v>285</v>
      </c>
    </row>
    <row r="40" spans="11:15" ht="16.5" x14ac:dyDescent="0.3">
      <c r="K40" s="84" t="s">
        <v>46</v>
      </c>
      <c r="L40" s="84">
        <v>1186</v>
      </c>
      <c r="M40" s="87" t="s">
        <v>41</v>
      </c>
      <c r="N40" s="86" t="s">
        <v>151</v>
      </c>
      <c r="O40" s="156" t="s">
        <v>285</v>
      </c>
    </row>
    <row r="41" spans="11:15" ht="16.5" x14ac:dyDescent="0.3">
      <c r="K41" s="84" t="s">
        <v>43</v>
      </c>
      <c r="L41" s="84">
        <v>1541</v>
      </c>
      <c r="M41" s="87" t="s">
        <v>41</v>
      </c>
      <c r="N41" s="86" t="s">
        <v>151</v>
      </c>
      <c r="O41" s="156" t="s">
        <v>285</v>
      </c>
    </row>
    <row r="42" spans="11:15" ht="16.5" x14ac:dyDescent="0.3">
      <c r="K42" s="84" t="s">
        <v>48</v>
      </c>
      <c r="L42" s="84">
        <v>2236</v>
      </c>
      <c r="M42" s="87" t="s">
        <v>41</v>
      </c>
      <c r="N42" s="86" t="s">
        <v>151</v>
      </c>
      <c r="O42" s="156" t="s">
        <v>285</v>
      </c>
    </row>
    <row r="43" spans="11:15" ht="16.5" x14ac:dyDescent="0.3">
      <c r="K43" s="84" t="s">
        <v>200</v>
      </c>
      <c r="L43" s="84">
        <v>2744</v>
      </c>
      <c r="M43" s="87" t="s">
        <v>41</v>
      </c>
      <c r="N43" s="86" t="s">
        <v>151</v>
      </c>
      <c r="O43" s="156" t="s">
        <v>285</v>
      </c>
    </row>
    <row r="44" spans="11:15" ht="16.5" x14ac:dyDescent="0.3">
      <c r="K44" s="84" t="s">
        <v>44</v>
      </c>
      <c r="L44" s="84">
        <v>3745</v>
      </c>
      <c r="M44" s="87" t="s">
        <v>41</v>
      </c>
      <c r="N44" s="86" t="s">
        <v>151</v>
      </c>
      <c r="O44" s="156" t="s">
        <v>285</v>
      </c>
    </row>
    <row r="45" spans="11:15" ht="16.5" x14ac:dyDescent="0.3">
      <c r="K45" s="84" t="s">
        <v>52</v>
      </c>
      <c r="L45" s="84">
        <v>216</v>
      </c>
      <c r="M45" s="87" t="s">
        <v>41</v>
      </c>
      <c r="N45" s="86" t="s">
        <v>151</v>
      </c>
      <c r="O45" s="156" t="s">
        <v>285</v>
      </c>
    </row>
    <row r="46" spans="11:15" ht="16.5" x14ac:dyDescent="0.3">
      <c r="K46" s="84" t="s">
        <v>51</v>
      </c>
      <c r="L46" s="84">
        <v>405</v>
      </c>
      <c r="M46" s="87" t="s">
        <v>41</v>
      </c>
      <c r="N46" s="86" t="s">
        <v>151</v>
      </c>
      <c r="O46" s="156" t="s">
        <v>285</v>
      </c>
    </row>
    <row r="47" spans="11:15" ht="16.5" x14ac:dyDescent="0.3">
      <c r="K47" s="84" t="s">
        <v>50</v>
      </c>
      <c r="L47" s="84">
        <v>1659</v>
      </c>
      <c r="M47" s="87" t="s">
        <v>41</v>
      </c>
      <c r="N47" s="86" t="s">
        <v>151</v>
      </c>
      <c r="O47" s="156" t="s">
        <v>285</v>
      </c>
    </row>
    <row r="48" spans="11:15" ht="16.5" x14ac:dyDescent="0.3">
      <c r="K48" s="84" t="s">
        <v>54</v>
      </c>
      <c r="L48" s="84">
        <v>1846</v>
      </c>
      <c r="M48" s="87" t="s">
        <v>55</v>
      </c>
      <c r="N48" s="86" t="s">
        <v>154</v>
      </c>
      <c r="O48" s="156" t="s">
        <v>285</v>
      </c>
    </row>
    <row r="49" spans="11:15" ht="16.5" x14ac:dyDescent="0.3">
      <c r="K49" s="84" t="s">
        <v>53</v>
      </c>
      <c r="L49" s="84">
        <v>1902</v>
      </c>
      <c r="M49" s="87" t="s">
        <v>41</v>
      </c>
      <c r="N49" s="86" t="s">
        <v>151</v>
      </c>
      <c r="O49" s="156" t="s">
        <v>285</v>
      </c>
    </row>
    <row r="50" spans="11:15" ht="16.5" x14ac:dyDescent="0.3">
      <c r="K50" s="84" t="s">
        <v>49</v>
      </c>
      <c r="L50" s="84">
        <v>4177</v>
      </c>
      <c r="M50" s="87" t="s">
        <v>41</v>
      </c>
      <c r="N50" s="86" t="s">
        <v>151</v>
      </c>
      <c r="O50" s="156" t="s">
        <v>285</v>
      </c>
    </row>
    <row r="51" spans="11:15" ht="16.5" x14ac:dyDescent="0.3">
      <c r="K51" s="84" t="s">
        <v>59</v>
      </c>
      <c r="L51" s="84">
        <v>1018</v>
      </c>
      <c r="M51" s="87" t="s">
        <v>55</v>
      </c>
      <c r="N51" s="86" t="s">
        <v>154</v>
      </c>
      <c r="O51" s="156" t="s">
        <v>285</v>
      </c>
    </row>
    <row r="52" spans="11:15" ht="16.5" x14ac:dyDescent="0.3">
      <c r="K52" s="84" t="s">
        <v>56</v>
      </c>
      <c r="L52" s="84">
        <v>1961</v>
      </c>
      <c r="M52" s="87" t="s">
        <v>55</v>
      </c>
      <c r="N52" s="86" t="s">
        <v>154</v>
      </c>
      <c r="O52" s="156" t="s">
        <v>285</v>
      </c>
    </row>
    <row r="53" spans="11:15" ht="16.5" x14ac:dyDescent="0.3">
      <c r="K53" s="84" t="s">
        <v>57</v>
      </c>
      <c r="L53" s="84">
        <v>2509</v>
      </c>
      <c r="M53" s="87" t="s">
        <v>55</v>
      </c>
      <c r="N53" s="86" t="s">
        <v>154</v>
      </c>
      <c r="O53" s="156" t="s">
        <v>285</v>
      </c>
    </row>
    <row r="54" spans="11:15" ht="16.5" x14ac:dyDescent="0.3">
      <c r="K54" s="84" t="s">
        <v>58</v>
      </c>
      <c r="L54" s="84">
        <v>2841</v>
      </c>
      <c r="M54" s="87" t="s">
        <v>55</v>
      </c>
      <c r="N54" s="86" t="s">
        <v>154</v>
      </c>
      <c r="O54" s="156" t="s">
        <v>285</v>
      </c>
    </row>
    <row r="55" spans="11:15" ht="16.5" x14ac:dyDescent="0.3">
      <c r="K55" s="84" t="s">
        <v>60</v>
      </c>
      <c r="L55" s="84">
        <v>2852</v>
      </c>
      <c r="M55" s="87" t="s">
        <v>55</v>
      </c>
      <c r="N55" s="86" t="s">
        <v>154</v>
      </c>
      <c r="O55" s="156" t="s">
        <v>285</v>
      </c>
    </row>
    <row r="56" spans="11:15" ht="16.5" x14ac:dyDescent="0.3">
      <c r="K56" s="84" t="s">
        <v>64</v>
      </c>
      <c r="L56" s="84">
        <v>2866</v>
      </c>
      <c r="M56" s="87" t="s">
        <v>55</v>
      </c>
      <c r="N56" s="86" t="s">
        <v>154</v>
      </c>
      <c r="O56" s="156" t="s">
        <v>285</v>
      </c>
    </row>
    <row r="57" spans="11:15" ht="16.5" x14ac:dyDescent="0.3">
      <c r="K57" s="84" t="s">
        <v>63</v>
      </c>
      <c r="L57" s="84">
        <v>1118</v>
      </c>
      <c r="M57" s="87" t="s">
        <v>55</v>
      </c>
      <c r="N57" s="86" t="s">
        <v>154</v>
      </c>
      <c r="O57" s="156" t="s">
        <v>285</v>
      </c>
    </row>
    <row r="58" spans="11:15" ht="16.5" x14ac:dyDescent="0.3">
      <c r="K58" s="84" t="s">
        <v>61</v>
      </c>
      <c r="L58" s="84">
        <v>1814</v>
      </c>
      <c r="M58" s="87" t="s">
        <v>55</v>
      </c>
      <c r="N58" s="86" t="s">
        <v>154</v>
      </c>
      <c r="O58" s="156" t="s">
        <v>285</v>
      </c>
    </row>
    <row r="59" spans="11:15" ht="16.5" x14ac:dyDescent="0.3">
      <c r="K59" s="84" t="s">
        <v>77</v>
      </c>
      <c r="L59" s="84">
        <v>2172</v>
      </c>
      <c r="M59" s="87" t="s">
        <v>55</v>
      </c>
      <c r="N59" s="86" t="s">
        <v>154</v>
      </c>
      <c r="O59" s="156" t="s">
        <v>285</v>
      </c>
    </row>
    <row r="60" spans="11:15" ht="16.5" x14ac:dyDescent="0.3">
      <c r="K60" s="84" t="s">
        <v>95</v>
      </c>
      <c r="L60" s="84">
        <v>2794</v>
      </c>
      <c r="M60" s="87" t="s">
        <v>55</v>
      </c>
      <c r="N60" s="86" t="s">
        <v>154</v>
      </c>
      <c r="O60" s="156" t="s">
        <v>285</v>
      </c>
    </row>
    <row r="61" spans="11:15" ht="16.5" x14ac:dyDescent="0.3">
      <c r="K61" s="84" t="s">
        <v>9</v>
      </c>
      <c r="L61" s="84">
        <v>4265</v>
      </c>
      <c r="M61" s="87" t="s">
        <v>55</v>
      </c>
      <c r="N61" s="86" t="s">
        <v>154</v>
      </c>
      <c r="O61" s="156" t="s">
        <v>285</v>
      </c>
    </row>
    <row r="62" spans="11:15" ht="16.5" x14ac:dyDescent="0.3">
      <c r="K62" s="84" t="s">
        <v>67</v>
      </c>
      <c r="L62" s="84">
        <v>1217</v>
      </c>
      <c r="M62" s="87" t="s">
        <v>55</v>
      </c>
      <c r="N62" s="86" t="s">
        <v>154</v>
      </c>
      <c r="O62" s="156" t="s">
        <v>285</v>
      </c>
    </row>
    <row r="63" spans="11:15" ht="16.5" x14ac:dyDescent="0.3">
      <c r="K63" s="84" t="s">
        <v>73</v>
      </c>
      <c r="L63" s="84">
        <v>1228</v>
      </c>
      <c r="M63" s="87" t="s">
        <v>55</v>
      </c>
      <c r="N63" s="86" t="s">
        <v>154</v>
      </c>
      <c r="O63" s="156" t="s">
        <v>285</v>
      </c>
    </row>
    <row r="64" spans="11:15" ht="16.5" x14ac:dyDescent="0.3">
      <c r="K64" s="84" t="s">
        <v>68</v>
      </c>
      <c r="L64" s="84">
        <v>1513</v>
      </c>
      <c r="M64" s="87" t="s">
        <v>55</v>
      </c>
      <c r="N64" s="86" t="s">
        <v>154</v>
      </c>
      <c r="O64" s="156" t="s">
        <v>285</v>
      </c>
    </row>
    <row r="65" spans="11:15" ht="16.5" x14ac:dyDescent="0.3">
      <c r="K65" s="84" t="s">
        <v>65</v>
      </c>
      <c r="L65" s="84">
        <v>3669</v>
      </c>
      <c r="M65" s="87" t="s">
        <v>55</v>
      </c>
      <c r="N65" s="86" t="s">
        <v>154</v>
      </c>
      <c r="O65" s="156" t="s">
        <v>285</v>
      </c>
    </row>
    <row r="66" spans="11:15" ht="16.5" x14ac:dyDescent="0.3">
      <c r="K66" s="84" t="s">
        <v>66</v>
      </c>
      <c r="L66" s="84">
        <v>4413</v>
      </c>
      <c r="M66" s="87" t="s">
        <v>55</v>
      </c>
      <c r="N66" s="86" t="s">
        <v>154</v>
      </c>
      <c r="O66" s="156" t="s">
        <v>285</v>
      </c>
    </row>
    <row r="67" spans="11:15" ht="16.5" x14ac:dyDescent="0.3">
      <c r="K67" s="84" t="s">
        <v>62</v>
      </c>
      <c r="L67" s="84">
        <v>4633</v>
      </c>
      <c r="M67" s="87" t="s">
        <v>55</v>
      </c>
      <c r="N67" s="86" t="s">
        <v>154</v>
      </c>
      <c r="O67" s="156" t="s">
        <v>285</v>
      </c>
    </row>
    <row r="68" spans="11:15" ht="16.5" x14ac:dyDescent="0.3">
      <c r="K68" s="84" t="s">
        <v>31</v>
      </c>
      <c r="L68" s="84">
        <v>1466</v>
      </c>
      <c r="M68" s="87" t="s">
        <v>23</v>
      </c>
      <c r="N68" s="86" t="s">
        <v>154</v>
      </c>
      <c r="O68" s="156" t="s">
        <v>285</v>
      </c>
    </row>
    <row r="69" spans="11:15" ht="16.5" x14ac:dyDescent="0.3">
      <c r="K69" s="84" t="s">
        <v>71</v>
      </c>
      <c r="L69" s="84">
        <v>2196</v>
      </c>
      <c r="M69" s="87" t="s">
        <v>55</v>
      </c>
      <c r="N69" s="86" t="s">
        <v>154</v>
      </c>
      <c r="O69" s="156" t="s">
        <v>285</v>
      </c>
    </row>
    <row r="70" spans="11:15" ht="16.5" x14ac:dyDescent="0.3">
      <c r="K70" s="84" t="s">
        <v>93</v>
      </c>
      <c r="L70" s="84">
        <v>2280</v>
      </c>
      <c r="M70" s="87" t="s">
        <v>55</v>
      </c>
      <c r="N70" s="86" t="s">
        <v>154</v>
      </c>
      <c r="O70" s="156" t="s">
        <v>285</v>
      </c>
    </row>
    <row r="71" spans="11:15" ht="16.5" x14ac:dyDescent="0.3">
      <c r="K71" s="84" t="s">
        <v>78</v>
      </c>
      <c r="L71" s="84">
        <v>2984</v>
      </c>
      <c r="M71" s="87" t="s">
        <v>55</v>
      </c>
      <c r="N71" s="86" t="s">
        <v>154</v>
      </c>
      <c r="O71" s="156" t="s">
        <v>285</v>
      </c>
    </row>
    <row r="72" spans="11:15" ht="16.5" x14ac:dyDescent="0.3">
      <c r="K72" s="84" t="s">
        <v>70</v>
      </c>
      <c r="L72" s="84">
        <v>4277</v>
      </c>
      <c r="M72" s="87" t="s">
        <v>55</v>
      </c>
      <c r="N72" s="86" t="s">
        <v>154</v>
      </c>
      <c r="O72" s="156" t="s">
        <v>285</v>
      </c>
    </row>
    <row r="73" spans="11:15" ht="16.5" x14ac:dyDescent="0.3">
      <c r="K73" s="84" t="s">
        <v>79</v>
      </c>
      <c r="L73" s="84">
        <v>958</v>
      </c>
      <c r="M73" s="87" t="s">
        <v>55</v>
      </c>
      <c r="N73" s="86" t="s">
        <v>154</v>
      </c>
      <c r="O73" s="156" t="s">
        <v>285</v>
      </c>
    </row>
    <row r="74" spans="11:15" ht="16.5" x14ac:dyDescent="0.3">
      <c r="K74" s="84" t="s">
        <v>75</v>
      </c>
      <c r="L74" s="84">
        <v>1120</v>
      </c>
      <c r="M74" s="87" t="s">
        <v>55</v>
      </c>
      <c r="N74" s="86" t="s">
        <v>154</v>
      </c>
      <c r="O74" s="156" t="s">
        <v>285</v>
      </c>
    </row>
    <row r="75" spans="11:15" ht="16.5" x14ac:dyDescent="0.3">
      <c r="K75" s="84" t="s">
        <v>76</v>
      </c>
      <c r="L75" s="84">
        <v>1601</v>
      </c>
      <c r="M75" s="87" t="s">
        <v>55</v>
      </c>
      <c r="N75" s="86" t="s">
        <v>154</v>
      </c>
      <c r="O75" s="156" t="s">
        <v>285</v>
      </c>
    </row>
    <row r="76" spans="11:15" ht="16.5" x14ac:dyDescent="0.3">
      <c r="K76" s="84" t="s">
        <v>91</v>
      </c>
      <c r="L76" s="84">
        <v>1800</v>
      </c>
      <c r="M76" s="87" t="s">
        <v>55</v>
      </c>
      <c r="N76" s="86" t="s">
        <v>154</v>
      </c>
      <c r="O76" s="156" t="s">
        <v>285</v>
      </c>
    </row>
    <row r="77" spans="11:15" ht="16.5" x14ac:dyDescent="0.3">
      <c r="K77" s="84" t="s">
        <v>74</v>
      </c>
      <c r="L77" s="84">
        <v>4350</v>
      </c>
      <c r="M77" s="87" t="s">
        <v>23</v>
      </c>
      <c r="N77" s="86" t="s">
        <v>154</v>
      </c>
      <c r="O77" s="156" t="s">
        <v>285</v>
      </c>
    </row>
    <row r="78" spans="11:15" ht="16.5" x14ac:dyDescent="0.3">
      <c r="K78" s="84" t="s">
        <v>69</v>
      </c>
      <c r="L78" s="84">
        <v>840</v>
      </c>
      <c r="M78" s="87" t="s">
        <v>55</v>
      </c>
      <c r="N78" s="86" t="s">
        <v>154</v>
      </c>
      <c r="O78" s="156" t="s">
        <v>285</v>
      </c>
    </row>
    <row r="79" spans="11:15" ht="16.5" x14ac:dyDescent="0.3">
      <c r="K79" s="84" t="s">
        <v>97</v>
      </c>
      <c r="L79" s="84">
        <v>906</v>
      </c>
      <c r="M79" s="87" t="s">
        <v>55</v>
      </c>
      <c r="N79" s="86" t="s">
        <v>154</v>
      </c>
      <c r="O79" s="156" t="s">
        <v>285</v>
      </c>
    </row>
    <row r="80" spans="11:15" ht="16.5" x14ac:dyDescent="0.3">
      <c r="K80" s="84" t="s">
        <v>82</v>
      </c>
      <c r="L80" s="84">
        <v>1323</v>
      </c>
      <c r="M80" s="87" t="s">
        <v>55</v>
      </c>
      <c r="N80" s="86" t="s">
        <v>154</v>
      </c>
      <c r="O80" s="156" t="s">
        <v>285</v>
      </c>
    </row>
    <row r="81" spans="11:15" ht="16.5" x14ac:dyDescent="0.3">
      <c r="K81" s="84" t="s">
        <v>81</v>
      </c>
      <c r="L81" s="84">
        <v>3186</v>
      </c>
      <c r="M81" s="87" t="s">
        <v>55</v>
      </c>
      <c r="N81" s="86" t="s">
        <v>154</v>
      </c>
      <c r="O81" s="156" t="s">
        <v>285</v>
      </c>
    </row>
    <row r="82" spans="11:15" ht="16.5" x14ac:dyDescent="0.3">
      <c r="K82" s="84" t="s">
        <v>83</v>
      </c>
      <c r="L82" s="84">
        <v>3427</v>
      </c>
      <c r="M82" s="87" t="s">
        <v>55</v>
      </c>
      <c r="N82" s="86" t="s">
        <v>154</v>
      </c>
      <c r="O82" s="156" t="s">
        <v>285</v>
      </c>
    </row>
    <row r="83" spans="11:15" ht="16.5" x14ac:dyDescent="0.3">
      <c r="K83" s="84" t="s">
        <v>84</v>
      </c>
      <c r="L83" s="84">
        <v>4491</v>
      </c>
      <c r="M83" s="87" t="s">
        <v>55</v>
      </c>
      <c r="N83" s="86" t="s">
        <v>154</v>
      </c>
      <c r="O83" s="156" t="s">
        <v>285</v>
      </c>
    </row>
    <row r="84" spans="11:15" ht="16.5" x14ac:dyDescent="0.3">
      <c r="K84" s="84" t="s">
        <v>88</v>
      </c>
      <c r="L84" s="84">
        <v>830</v>
      </c>
      <c r="M84" s="87" t="s">
        <v>55</v>
      </c>
      <c r="N84" s="86" t="s">
        <v>154</v>
      </c>
      <c r="O84" s="156" t="s">
        <v>285</v>
      </c>
    </row>
    <row r="85" spans="11:15" ht="16.5" x14ac:dyDescent="0.3">
      <c r="K85" s="84" t="s">
        <v>85</v>
      </c>
      <c r="L85" s="84">
        <v>1223</v>
      </c>
      <c r="M85" s="87" t="s">
        <v>55</v>
      </c>
      <c r="N85" s="86" t="s">
        <v>154</v>
      </c>
      <c r="O85" s="156" t="s">
        <v>285</v>
      </c>
    </row>
    <row r="86" spans="11:15" ht="16.5" x14ac:dyDescent="0.3">
      <c r="K86" s="84" t="s">
        <v>89</v>
      </c>
      <c r="L86" s="84">
        <v>1758</v>
      </c>
      <c r="M86" s="87" t="s">
        <v>55</v>
      </c>
      <c r="N86" s="86" t="s">
        <v>154</v>
      </c>
      <c r="O86" s="156" t="s">
        <v>285</v>
      </c>
    </row>
    <row r="87" spans="11:15" ht="16.5" x14ac:dyDescent="0.3">
      <c r="K87" s="84" t="s">
        <v>87</v>
      </c>
      <c r="L87" s="84">
        <v>1770</v>
      </c>
      <c r="M87" s="87" t="s">
        <v>55</v>
      </c>
      <c r="N87" s="86" t="s">
        <v>154</v>
      </c>
      <c r="O87" s="156" t="s">
        <v>285</v>
      </c>
    </row>
    <row r="88" spans="11:15" ht="16.5" x14ac:dyDescent="0.3">
      <c r="K88" s="84" t="s">
        <v>80</v>
      </c>
      <c r="L88" s="84">
        <v>1893</v>
      </c>
      <c r="M88" s="87" t="s">
        <v>23</v>
      </c>
      <c r="N88" s="86"/>
      <c r="O88" s="156" t="s">
        <v>285</v>
      </c>
    </row>
    <row r="89" spans="11:15" ht="16.5" x14ac:dyDescent="0.3">
      <c r="K89" s="84" t="s">
        <v>86</v>
      </c>
      <c r="L89" s="84">
        <v>1913</v>
      </c>
      <c r="M89" s="87" t="s">
        <v>55</v>
      </c>
      <c r="N89" s="86" t="s">
        <v>154</v>
      </c>
      <c r="O89" s="156" t="s">
        <v>285</v>
      </c>
    </row>
    <row r="90" spans="11:15" ht="16.5" x14ac:dyDescent="0.3">
      <c r="K90" s="84" t="s">
        <v>72</v>
      </c>
      <c r="L90" s="84">
        <v>1927</v>
      </c>
      <c r="M90" s="87" t="s">
        <v>55</v>
      </c>
      <c r="N90" s="86" t="s">
        <v>154</v>
      </c>
      <c r="O90" s="156" t="s">
        <v>285</v>
      </c>
    </row>
    <row r="91" spans="11:15" ht="16.5" x14ac:dyDescent="0.3">
      <c r="K91" s="84" t="s">
        <v>94</v>
      </c>
      <c r="L91" s="84">
        <v>353</v>
      </c>
      <c r="M91" s="87" t="s">
        <v>55</v>
      </c>
      <c r="N91" s="86" t="s">
        <v>154</v>
      </c>
      <c r="O91" s="156" t="s">
        <v>285</v>
      </c>
    </row>
    <row r="92" spans="11:15" ht="16.5" x14ac:dyDescent="0.3">
      <c r="K92" s="84" t="s">
        <v>96</v>
      </c>
      <c r="L92" s="84">
        <v>1442</v>
      </c>
      <c r="M92" s="87" t="s">
        <v>55</v>
      </c>
      <c r="N92" s="86" t="s">
        <v>154</v>
      </c>
      <c r="O92" s="156" t="s">
        <v>285</v>
      </c>
    </row>
    <row r="93" spans="11:15" ht="16.5" x14ac:dyDescent="0.3">
      <c r="K93" s="84" t="s">
        <v>90</v>
      </c>
      <c r="L93" s="84">
        <v>2534</v>
      </c>
      <c r="M93" s="87" t="s">
        <v>55</v>
      </c>
      <c r="N93" s="86" t="s">
        <v>154</v>
      </c>
      <c r="O93" s="156" t="s">
        <v>285</v>
      </c>
    </row>
    <row r="94" spans="11:15" ht="16.5" x14ac:dyDescent="0.3">
      <c r="K94" s="84" t="s">
        <v>12</v>
      </c>
      <c r="L94" s="84">
        <v>3945</v>
      </c>
      <c r="M94" s="87" t="s">
        <v>55</v>
      </c>
      <c r="N94" s="86" t="s">
        <v>154</v>
      </c>
      <c r="O94" s="156" t="s">
        <v>285</v>
      </c>
    </row>
    <row r="95" spans="11:15" ht="16.5" x14ac:dyDescent="0.3">
      <c r="K95" s="84" t="s">
        <v>12</v>
      </c>
      <c r="L95" s="84">
        <v>3945</v>
      </c>
      <c r="M95" s="87" t="s">
        <v>55</v>
      </c>
      <c r="N95" s="86" t="s">
        <v>154</v>
      </c>
      <c r="O95" s="156" t="s">
        <v>285</v>
      </c>
    </row>
    <row r="96" spans="11:15" ht="16.5" x14ac:dyDescent="0.3">
      <c r="K96" s="84" t="s">
        <v>92</v>
      </c>
      <c r="L96" s="84">
        <v>4805</v>
      </c>
      <c r="M96" s="87" t="s">
        <v>55</v>
      </c>
      <c r="N96" s="86" t="s">
        <v>154</v>
      </c>
      <c r="O96" s="156" t="s">
        <v>285</v>
      </c>
    </row>
    <row r="97" spans="11:15" ht="16.5" x14ac:dyDescent="0.3">
      <c r="K97" s="84" t="s">
        <v>100</v>
      </c>
      <c r="L97" s="84">
        <v>1923</v>
      </c>
      <c r="M97" s="87" t="s">
        <v>41</v>
      </c>
      <c r="N97" s="86" t="s">
        <v>151</v>
      </c>
      <c r="O97" s="156" t="s">
        <v>285</v>
      </c>
    </row>
    <row r="98" spans="11:15" ht="16.5" x14ac:dyDescent="0.3">
      <c r="K98" s="84" t="s">
        <v>102</v>
      </c>
      <c r="L98" s="84">
        <v>3605</v>
      </c>
      <c r="M98" s="87" t="s">
        <v>41</v>
      </c>
      <c r="N98" s="86" t="s">
        <v>151</v>
      </c>
      <c r="O98" s="156" t="s">
        <v>285</v>
      </c>
    </row>
    <row r="99" spans="11:15" ht="16.5" x14ac:dyDescent="0.3">
      <c r="K99" s="84" t="s">
        <v>99</v>
      </c>
      <c r="L99" s="84">
        <v>3903</v>
      </c>
      <c r="M99" s="87" t="s">
        <v>41</v>
      </c>
      <c r="N99" s="86" t="s">
        <v>151</v>
      </c>
      <c r="O99" s="156" t="s">
        <v>285</v>
      </c>
    </row>
    <row r="100" spans="11:15" ht="16.5" x14ac:dyDescent="0.3">
      <c r="K100" s="84" t="s">
        <v>101</v>
      </c>
      <c r="L100" s="84">
        <v>3947</v>
      </c>
      <c r="M100" s="87" t="s">
        <v>41</v>
      </c>
      <c r="N100" s="86" t="s">
        <v>151</v>
      </c>
      <c r="O100" s="156" t="s">
        <v>285</v>
      </c>
    </row>
    <row r="101" spans="11:15" ht="16.5" x14ac:dyDescent="0.3">
      <c r="K101" s="84" t="s">
        <v>98</v>
      </c>
      <c r="L101" s="84">
        <v>3967</v>
      </c>
      <c r="M101" s="87" t="s">
        <v>41</v>
      </c>
      <c r="N101" s="86" t="s">
        <v>151</v>
      </c>
      <c r="O101" s="156" t="s">
        <v>285</v>
      </c>
    </row>
    <row r="102" spans="11:15" ht="16.5" x14ac:dyDescent="0.3">
      <c r="K102" s="88" t="s">
        <v>146</v>
      </c>
      <c r="L102" s="88">
        <v>4119</v>
      </c>
      <c r="M102" s="89" t="s">
        <v>41</v>
      </c>
      <c r="N102" s="90" t="s">
        <v>151</v>
      </c>
      <c r="O102" s="156" t="s">
        <v>285</v>
      </c>
    </row>
    <row r="103" spans="11:15" ht="15.75" x14ac:dyDescent="0.25">
      <c r="K103" s="94" t="s">
        <v>270</v>
      </c>
      <c r="L103" s="94">
        <v>193</v>
      </c>
      <c r="M103" s="95" t="s">
        <v>269</v>
      </c>
      <c r="N103" s="86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Заметки</vt:lpstr>
      <vt:lpstr>Наряд-путевка</vt:lpstr>
      <vt:lpstr>Март</vt:lpstr>
      <vt:lpstr>Апрель</vt:lpstr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Виталий</cp:lastModifiedBy>
  <cp:lastPrinted>2014-03-16T04:25:46Z</cp:lastPrinted>
  <dcterms:created xsi:type="dcterms:W3CDTF">2014-02-18T17:25:25Z</dcterms:created>
  <dcterms:modified xsi:type="dcterms:W3CDTF">2014-03-16T20:24:49Z</dcterms:modified>
</cp:coreProperties>
</file>