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ТТ" sheetId="3" r:id="rId1"/>
  </sheets>
  <calcPr calcId="125725"/>
</workbook>
</file>

<file path=xl/calcChain.xml><?xml version="1.0" encoding="utf-8"?>
<calcChain xmlns="http://schemas.openxmlformats.org/spreadsheetml/2006/main">
  <c r="Y20" i="3"/>
  <c r="AD13" l="1"/>
  <c r="AD24"/>
  <c r="AC13"/>
  <c r="AC24"/>
  <c r="Z34" l="1"/>
  <c r="AD34" s="1"/>
  <c r="Y34"/>
  <c r="Z33"/>
  <c r="AD33" s="1"/>
  <c r="Y33"/>
  <c r="Z32"/>
  <c r="AD32" s="1"/>
  <c r="Y32"/>
  <c r="Z31"/>
  <c r="AD31" s="1"/>
  <c r="Y31"/>
  <c r="Z30"/>
  <c r="AD30" s="1"/>
  <c r="Y30"/>
  <c r="Z29"/>
  <c r="AD29" s="1"/>
  <c r="Y29"/>
  <c r="Z28"/>
  <c r="AD28" s="1"/>
  <c r="Y28"/>
  <c r="Z27"/>
  <c r="AD27" s="1"/>
  <c r="Y27"/>
  <c r="Z26"/>
  <c r="AD26" s="1"/>
  <c r="Y26"/>
  <c r="Z25"/>
  <c r="AD25" s="1"/>
  <c r="Y25"/>
  <c r="Z23"/>
  <c r="AD23" s="1"/>
  <c r="Y23"/>
  <c r="Z22"/>
  <c r="AD22" s="1"/>
  <c r="Y22"/>
  <c r="Z21"/>
  <c r="AD21" s="1"/>
  <c r="Y21"/>
  <c r="Z20"/>
  <c r="AD20" s="1"/>
  <c r="Z19"/>
  <c r="AD19" s="1"/>
  <c r="Y19"/>
  <c r="Z18"/>
  <c r="AD18" s="1"/>
  <c r="Y18"/>
  <c r="Z17"/>
  <c r="AD17" s="1"/>
  <c r="Y17"/>
  <c r="Z16"/>
  <c r="AD16" s="1"/>
  <c r="Y16"/>
  <c r="Z15"/>
  <c r="AD15" s="1"/>
  <c r="Y15"/>
  <c r="Z14"/>
  <c r="AD14" s="1"/>
  <c r="Y14"/>
  <c r="Z12"/>
  <c r="AD12" s="1"/>
  <c r="Y12"/>
  <c r="Z11"/>
  <c r="AD11" s="1"/>
  <c r="Y11"/>
  <c r="Z10"/>
  <c r="AD10" s="1"/>
  <c r="Y10"/>
  <c r="Z9"/>
  <c r="AD9" s="1"/>
  <c r="Y9"/>
  <c r="Z8"/>
  <c r="AD8" s="1"/>
  <c r="Y8"/>
  <c r="Z7"/>
  <c r="AD7" s="1"/>
  <c r="Y7"/>
  <c r="Z6"/>
  <c r="AD6" s="1"/>
  <c r="Y6"/>
  <c r="Z5"/>
  <c r="AD5" s="1"/>
  <c r="Y5"/>
  <c r="Z4"/>
  <c r="AD4" s="1"/>
  <c r="Y4"/>
  <c r="Z3"/>
  <c r="AD3" s="1"/>
  <c r="Y3"/>
  <c r="AC4" l="1"/>
  <c r="AC6"/>
  <c r="AC8"/>
  <c r="J20" s="1"/>
  <c r="AC10"/>
  <c r="AC12"/>
  <c r="AC15"/>
  <c r="J15" s="1"/>
  <c r="AC17"/>
  <c r="J9" s="1"/>
  <c r="AC19"/>
  <c r="AC21"/>
  <c r="J7" s="1"/>
  <c r="AC23"/>
  <c r="J12" s="1"/>
  <c r="AC26"/>
  <c r="AC28"/>
  <c r="AC30"/>
  <c r="AC32"/>
  <c r="AC34"/>
  <c r="J14"/>
  <c r="AC3"/>
  <c r="J2" s="1"/>
  <c r="AC5"/>
  <c r="AC7"/>
  <c r="J4" s="1"/>
  <c r="AC9"/>
  <c r="J19" s="1"/>
  <c r="AC11"/>
  <c r="J17" s="1"/>
  <c r="AC14"/>
  <c r="J6" s="1"/>
  <c r="AC16"/>
  <c r="J8" s="1"/>
  <c r="AC18"/>
  <c r="J11" s="1"/>
  <c r="AC20"/>
  <c r="J10" s="1"/>
  <c r="AC22"/>
  <c r="J13" s="1"/>
  <c r="AC25"/>
  <c r="AC27"/>
  <c r="AC29"/>
  <c r="AC31"/>
  <c r="AC33"/>
  <c r="J16" l="1"/>
  <c r="J3"/>
  <c r="J5"/>
  <c r="J21"/>
  <c r="J18"/>
  <c r="A18" s="1"/>
  <c r="A3" l="1"/>
  <c r="A11"/>
  <c r="A4"/>
  <c r="A6"/>
  <c r="A17"/>
  <c r="A5"/>
  <c r="A19"/>
  <c r="A9"/>
  <c r="A12"/>
  <c r="A2"/>
  <c r="A21"/>
  <c r="A14"/>
  <c r="A20"/>
  <c r="A15"/>
  <c r="A7"/>
  <c r="A16"/>
  <c r="A8"/>
  <c r="A10"/>
  <c r="A13"/>
  <c r="A27" l="1"/>
  <c r="A31"/>
  <c r="A35"/>
  <c r="A39"/>
  <c r="A23"/>
  <c r="A26"/>
  <c r="A30"/>
  <c r="A34"/>
  <c r="A38"/>
  <c r="A42"/>
  <c r="A25"/>
  <c r="A29"/>
  <c r="A33"/>
  <c r="A37"/>
  <c r="A41"/>
  <c r="A24"/>
  <c r="A28"/>
  <c r="A32"/>
  <c r="A36"/>
  <c r="A40"/>
  <c r="E28" l="1"/>
  <c r="I28"/>
  <c r="M28"/>
  <c r="D28"/>
  <c r="H28"/>
  <c r="L28"/>
  <c r="C28"/>
  <c r="G28"/>
  <c r="K28"/>
  <c r="B28"/>
  <c r="F28"/>
  <c r="J28"/>
  <c r="N28"/>
  <c r="D33"/>
  <c r="H33"/>
  <c r="L33"/>
  <c r="C33"/>
  <c r="G33"/>
  <c r="K33"/>
  <c r="B33"/>
  <c r="F33"/>
  <c r="J33"/>
  <c r="N33"/>
  <c r="E33"/>
  <c r="I33"/>
  <c r="M33"/>
  <c r="C38"/>
  <c r="G38"/>
  <c r="K38"/>
  <c r="B38"/>
  <c r="F38"/>
  <c r="J38"/>
  <c r="N38"/>
  <c r="E38"/>
  <c r="I38"/>
  <c r="M38"/>
  <c r="D38"/>
  <c r="H38"/>
  <c r="L38"/>
  <c r="C23"/>
  <c r="G23"/>
  <c r="K23"/>
  <c r="B23"/>
  <c r="F23"/>
  <c r="J23"/>
  <c r="N23"/>
  <c r="E23"/>
  <c r="I23"/>
  <c r="M23"/>
  <c r="D23"/>
  <c r="H23"/>
  <c r="L23"/>
  <c r="B27"/>
  <c r="F27"/>
  <c r="J27"/>
  <c r="N27"/>
  <c r="E27"/>
  <c r="I27"/>
  <c r="M27"/>
  <c r="D27"/>
  <c r="H27"/>
  <c r="L27"/>
  <c r="C27"/>
  <c r="G27"/>
  <c r="K27"/>
  <c r="D37"/>
  <c r="H37"/>
  <c r="L37"/>
  <c r="C37"/>
  <c r="G37"/>
  <c r="K37"/>
  <c r="B37"/>
  <c r="F37"/>
  <c r="J37"/>
  <c r="N37"/>
  <c r="E37"/>
  <c r="I37"/>
  <c r="M37"/>
  <c r="C42"/>
  <c r="G42"/>
  <c r="K42"/>
  <c r="B42"/>
  <c r="F42"/>
  <c r="J42"/>
  <c r="N42"/>
  <c r="E42"/>
  <c r="I42"/>
  <c r="M42"/>
  <c r="D42"/>
  <c r="H42"/>
  <c r="L42"/>
  <c r="C26"/>
  <c r="G26"/>
  <c r="K26"/>
  <c r="B26"/>
  <c r="F26"/>
  <c r="J26"/>
  <c r="N26"/>
  <c r="E26"/>
  <c r="I26"/>
  <c r="M26"/>
  <c r="D26"/>
  <c r="H26"/>
  <c r="L26"/>
  <c r="B31"/>
  <c r="F31"/>
  <c r="J31"/>
  <c r="N31"/>
  <c r="E31"/>
  <c r="I31"/>
  <c r="M31"/>
  <c r="D31"/>
  <c r="H31"/>
  <c r="L31"/>
  <c r="C31"/>
  <c r="G31"/>
  <c r="K31"/>
  <c r="E32"/>
  <c r="I32"/>
  <c r="M32"/>
  <c r="D32"/>
  <c r="H32"/>
  <c r="L32"/>
  <c r="C32"/>
  <c r="G32"/>
  <c r="K32"/>
  <c r="B32"/>
  <c r="F32"/>
  <c r="J32"/>
  <c r="N32"/>
  <c r="E36"/>
  <c r="I36"/>
  <c r="M36"/>
  <c r="D36"/>
  <c r="H36"/>
  <c r="L36"/>
  <c r="C36"/>
  <c r="G36"/>
  <c r="K36"/>
  <c r="B36"/>
  <c r="F36"/>
  <c r="J36"/>
  <c r="N36"/>
  <c r="D41"/>
  <c r="H41"/>
  <c r="L41"/>
  <c r="C41"/>
  <c r="G41"/>
  <c r="K41"/>
  <c r="B41"/>
  <c r="F41"/>
  <c r="J41"/>
  <c r="N41"/>
  <c r="E41"/>
  <c r="I41"/>
  <c r="M41"/>
  <c r="D25"/>
  <c r="H25"/>
  <c r="L25"/>
  <c r="C25"/>
  <c r="G25"/>
  <c r="K25"/>
  <c r="B25"/>
  <c r="F25"/>
  <c r="J25"/>
  <c r="N25"/>
  <c r="E25"/>
  <c r="I25"/>
  <c r="M25"/>
  <c r="C30"/>
  <c r="G30"/>
  <c r="K30"/>
  <c r="B30"/>
  <c r="F30"/>
  <c r="J30"/>
  <c r="N30"/>
  <c r="E30"/>
  <c r="I30"/>
  <c r="M30"/>
  <c r="D30"/>
  <c r="H30"/>
  <c r="L30"/>
  <c r="B35"/>
  <c r="F35"/>
  <c r="J35"/>
  <c r="N35"/>
  <c r="E35"/>
  <c r="I35"/>
  <c r="M35"/>
  <c r="D35"/>
  <c r="H35"/>
  <c r="L35"/>
  <c r="C35"/>
  <c r="G35"/>
  <c r="K35"/>
  <c r="E40"/>
  <c r="I40"/>
  <c r="M40"/>
  <c r="D40"/>
  <c r="H40"/>
  <c r="L40"/>
  <c r="C40"/>
  <c r="G40"/>
  <c r="K40"/>
  <c r="B40"/>
  <c r="F40"/>
  <c r="J40"/>
  <c r="N40"/>
  <c r="E24"/>
  <c r="I24"/>
  <c r="M24"/>
  <c r="D24"/>
  <c r="H24"/>
  <c r="L24"/>
  <c r="C24"/>
  <c r="G24"/>
  <c r="K24"/>
  <c r="B24"/>
  <c r="F24"/>
  <c r="J24"/>
  <c r="N24"/>
  <c r="D29"/>
  <c r="H29"/>
  <c r="L29"/>
  <c r="C29"/>
  <c r="G29"/>
  <c r="K29"/>
  <c r="B29"/>
  <c r="F29"/>
  <c r="J29"/>
  <c r="N29"/>
  <c r="E29"/>
  <c r="I29"/>
  <c r="M29"/>
  <c r="C34"/>
  <c r="G34"/>
  <c r="K34"/>
  <c r="B34"/>
  <c r="F34"/>
  <c r="J34"/>
  <c r="N34"/>
  <c r="E34"/>
  <c r="I34"/>
  <c r="M34"/>
  <c r="D34"/>
  <c r="H34"/>
  <c r="L34"/>
  <c r="B39"/>
  <c r="F39"/>
  <c r="J39"/>
  <c r="N39"/>
  <c r="E39"/>
  <c r="I39"/>
  <c r="M39"/>
  <c r="D39"/>
  <c r="H39"/>
  <c r="L39"/>
  <c r="C39"/>
  <c r="G39"/>
  <c r="K39"/>
</calcChain>
</file>

<file path=xl/sharedStrings.xml><?xml version="1.0" encoding="utf-8"?>
<sst xmlns="http://schemas.openxmlformats.org/spreadsheetml/2006/main" count="137" uniqueCount="56">
  <si>
    <t>Арсенал</t>
  </si>
  <si>
    <t>Астон Вилла</t>
  </si>
  <si>
    <t>Ливерпуль</t>
  </si>
  <si>
    <t>Эвертон</t>
  </si>
  <si>
    <t>Сандерленд</t>
  </si>
  <si>
    <t>Саутгемптон</t>
  </si>
  <si>
    <t>Вест Хем</t>
  </si>
  <si>
    <t>Кардифф</t>
  </si>
  <si>
    <t>Вест-Бромвич</t>
  </si>
  <si>
    <t>0:1 (0:0,0:1)</t>
  </si>
  <si>
    <t>Сток</t>
  </si>
  <si>
    <t>1:0 (1:0,0:0)</t>
  </si>
  <si>
    <t>Норвич</t>
  </si>
  <si>
    <t>Фулхем</t>
  </si>
  <si>
    <t>Суонси</t>
  </si>
  <si>
    <t>Манчестер Ю</t>
  </si>
  <si>
    <t>Кристал Пэлас</t>
  </si>
  <si>
    <t>Тоттенхем</t>
  </si>
  <si>
    <t>Челси</t>
  </si>
  <si>
    <t>Халл</t>
  </si>
  <si>
    <t>Манчестер С</t>
  </si>
  <si>
    <t>Ньюкасл</t>
  </si>
  <si>
    <r>
      <t>1:3</t>
    </r>
    <r>
      <rPr>
        <sz val="11"/>
        <color theme="1"/>
        <rFont val="Arial"/>
        <family val="2"/>
        <charset val="204"/>
      </rPr>
      <t> (1:1,0:2)</t>
    </r>
  </si>
  <si>
    <r>
      <t>2:0</t>
    </r>
    <r>
      <rPr>
        <sz val="11"/>
        <color theme="1"/>
        <rFont val="Arial"/>
        <family val="2"/>
        <charset val="204"/>
      </rPr>
      <t> (1:0,1:0)</t>
    </r>
  </si>
  <si>
    <r>
      <t>0:1</t>
    </r>
    <r>
      <rPr>
        <sz val="11"/>
        <color theme="1"/>
        <rFont val="Arial"/>
        <family val="2"/>
        <charset val="204"/>
      </rPr>
      <t> (0:0,0:1)</t>
    </r>
  </si>
  <si>
    <r>
      <t>1:0</t>
    </r>
    <r>
      <rPr>
        <sz val="11"/>
        <color theme="1"/>
        <rFont val="Arial"/>
        <family val="2"/>
        <charset val="204"/>
      </rPr>
      <t> (1:0,0:0)</t>
    </r>
  </si>
  <si>
    <r>
      <t>2:2</t>
    </r>
    <r>
      <rPr>
        <sz val="11"/>
        <color theme="1"/>
        <rFont val="Arial"/>
        <family val="2"/>
        <charset val="204"/>
      </rPr>
      <t> (0:0,2:2)</t>
    </r>
  </si>
  <si>
    <r>
      <t>1:4</t>
    </r>
    <r>
      <rPr>
        <sz val="11"/>
        <color theme="1"/>
        <rFont val="Arial"/>
        <family val="2"/>
        <charset val="204"/>
      </rPr>
      <t> (0:2,1:2)</t>
    </r>
  </si>
  <si>
    <r>
      <t>2:0</t>
    </r>
    <r>
      <rPr>
        <sz val="11"/>
        <color theme="1"/>
        <rFont val="Arial"/>
        <family val="2"/>
        <charset val="204"/>
      </rPr>
      <t> (2:0,0:0)</t>
    </r>
  </si>
  <si>
    <r>
      <t>4:0</t>
    </r>
    <r>
      <rPr>
        <sz val="11"/>
        <color theme="1"/>
        <rFont val="Arial"/>
        <family val="2"/>
        <charset val="204"/>
      </rPr>
      <t> (2:0,2:0)</t>
    </r>
  </si>
  <si>
    <t>0:1 (0:1,0:0)</t>
  </si>
  <si>
    <t>0:0 (0:0,0:0)</t>
  </si>
  <si>
    <t>1:1 (0:1,1:0)</t>
  </si>
  <si>
    <t>2:1 (0:1,2:0)</t>
  </si>
  <si>
    <t>1:3 (0:2,1:1)</t>
  </si>
  <si>
    <t>3:2 (0:0,3:2)</t>
  </si>
  <si>
    <t>1:0 (0:0,1:0)</t>
  </si>
  <si>
    <t>Команда</t>
  </si>
  <si>
    <t>И</t>
  </si>
  <si>
    <t>В</t>
  </si>
  <si>
    <t>П</t>
  </si>
  <si>
    <t>Н</t>
  </si>
  <si>
    <t>О</t>
  </si>
  <si>
    <t>ГЗ</t>
  </si>
  <si>
    <t>ГП</t>
  </si>
  <si>
    <t>ГЗД</t>
  </si>
  <si>
    <t>ГПД</t>
  </si>
  <si>
    <t>ГЗГ</t>
  </si>
  <si>
    <t>ГПГ</t>
  </si>
  <si>
    <t>1-й тур</t>
  </si>
  <si>
    <t>2-й тур</t>
  </si>
  <si>
    <t>3-й тур</t>
  </si>
  <si>
    <t>2:1 (1:1,1:0)</t>
  </si>
  <si>
    <t>3:1 (1:0,2:1)</t>
  </si>
  <si>
    <t>2:0 (0:0,2:0)</t>
  </si>
  <si>
    <t>0:2 (0:1,0:1)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</si>
</sst>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CCCCCC"/>
      <name val="Arial"/>
      <family val="2"/>
      <charset val="204"/>
    </font>
    <font>
      <sz val="1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0" tint="-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3FCF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4" borderId="1" xfId="0" applyFill="1" applyBorder="1"/>
    <xf numFmtId="0" fontId="1" fillId="3" borderId="1" xfId="0" applyFont="1" applyFill="1" applyBorder="1" applyAlignment="1">
      <alignment horizontal="right" vertical="center" wrapText="1" inden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 indent="1"/>
    </xf>
    <xf numFmtId="0" fontId="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right" vertical="center" wrapText="1" indent="1"/>
    </xf>
    <xf numFmtId="0" fontId="0" fillId="2" borderId="1" xfId="0" applyFill="1" applyBorder="1"/>
    <xf numFmtId="14" fontId="4" fillId="3" borderId="1" xfId="0" applyNumberFormat="1" applyFont="1" applyFill="1" applyBorder="1" applyAlignment="1">
      <alignment horizontal="left" vertical="center" indent="1"/>
    </xf>
    <xf numFmtId="0" fontId="5" fillId="0" borderId="1" xfId="0" applyFont="1" applyBorder="1"/>
    <xf numFmtId="0" fontId="0" fillId="0" borderId="1" xfId="0" applyBorder="1" applyAlignment="1">
      <alignment horizontal="center" vertical="center"/>
    </xf>
    <xf numFmtId="2" fontId="6" fillId="0" borderId="0" xfId="0" applyNumberFormat="1" applyFont="1"/>
    <xf numFmtId="0" fontId="6" fillId="0" borderId="0" xfId="0" applyFont="1"/>
    <xf numFmtId="2" fontId="6" fillId="0" borderId="0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42"/>
  <sheetViews>
    <sheetView tabSelected="1" topLeftCell="A13" zoomScaleNormal="100" workbookViewId="0">
      <selection activeCell="Y20" sqref="Y20"/>
    </sheetView>
  </sheetViews>
  <sheetFormatPr defaultRowHeight="15"/>
  <cols>
    <col min="1" max="1" width="5.85546875" customWidth="1"/>
    <col min="2" max="2" width="3.85546875" customWidth="1"/>
    <col min="3" max="3" width="15" customWidth="1"/>
    <col min="4" max="4" width="4.28515625" customWidth="1"/>
    <col min="5" max="5" width="5.7109375" customWidth="1"/>
    <col min="6" max="6" width="5.140625" customWidth="1"/>
    <col min="7" max="7" width="4.7109375" customWidth="1"/>
    <col min="8" max="8" width="3.85546875" customWidth="1"/>
    <col min="9" max="9" width="5.7109375" customWidth="1"/>
    <col min="10" max="10" width="8.42578125" customWidth="1"/>
    <col min="11" max="11" width="5.5703125" customWidth="1"/>
    <col min="12" max="12" width="4.42578125" customWidth="1"/>
    <col min="13" max="13" width="4" customWidth="1"/>
    <col min="14" max="14" width="5" customWidth="1"/>
    <col min="17" max="17" width="5.28515625" customWidth="1"/>
    <col min="19" max="19" width="5.7109375" customWidth="1"/>
    <col min="20" max="20" width="13" customWidth="1"/>
    <col min="21" max="21" width="15.28515625" customWidth="1"/>
    <col min="22" max="22" width="15.5703125" customWidth="1"/>
    <col min="24" max="24" width="4.5703125" customWidth="1"/>
    <col min="25" max="25" width="4" customWidth="1"/>
    <col min="26" max="26" width="3.5703125" customWidth="1"/>
  </cols>
  <sheetData>
    <row r="1" spans="1:30">
      <c r="B1" s="1"/>
      <c r="C1" s="2" t="s">
        <v>37</v>
      </c>
      <c r="D1" s="2" t="s">
        <v>38</v>
      </c>
      <c r="E1" s="2" t="s">
        <v>39</v>
      </c>
      <c r="F1" s="2" t="s">
        <v>41</v>
      </c>
      <c r="G1" s="2" t="s">
        <v>40</v>
      </c>
      <c r="H1" s="2" t="s">
        <v>43</v>
      </c>
      <c r="I1" s="2" t="s">
        <v>44</v>
      </c>
      <c r="J1" s="2" t="s">
        <v>42</v>
      </c>
      <c r="K1" s="2" t="s">
        <v>45</v>
      </c>
      <c r="L1" s="2" t="s">
        <v>46</v>
      </c>
      <c r="M1" s="2" t="s">
        <v>47</v>
      </c>
      <c r="N1" s="2" t="s">
        <v>48</v>
      </c>
    </row>
    <row r="2" spans="1:30" ht="15.75">
      <c r="A2" s="13">
        <f>RANK(J2,$J$2:$J$21)+B2*0.01</f>
        <v>3.01</v>
      </c>
      <c r="B2" s="1">
        <v>1</v>
      </c>
      <c r="C2" s="1" t="s">
        <v>0</v>
      </c>
      <c r="D2" s="1"/>
      <c r="E2" s="1"/>
      <c r="F2" s="1"/>
      <c r="G2" s="1"/>
      <c r="H2" s="1"/>
      <c r="I2" s="1"/>
      <c r="J2" s="12">
        <f>SUMIF($U$3:$V$34,C2,$AC$3:$AD$34)</f>
        <v>6</v>
      </c>
      <c r="K2" s="1"/>
      <c r="L2" s="1"/>
      <c r="M2" s="1"/>
      <c r="N2" s="1"/>
      <c r="S2" s="11" t="s">
        <v>49</v>
      </c>
      <c r="T2" s="1"/>
      <c r="U2" s="1"/>
      <c r="V2" s="1"/>
      <c r="W2" s="1"/>
      <c r="X2" s="1"/>
      <c r="Y2" s="1"/>
      <c r="Z2" s="1"/>
      <c r="AA2" s="1"/>
    </row>
    <row r="3" spans="1:30">
      <c r="A3" s="13">
        <f t="shared" ref="A3:A21" si="0">RANK(J3,$J$2:$J$21)+B3*0.01</f>
        <v>7.02</v>
      </c>
      <c r="B3" s="1">
        <v>2</v>
      </c>
      <c r="C3" s="1" t="s">
        <v>6</v>
      </c>
      <c r="D3" s="1"/>
      <c r="E3" s="1"/>
      <c r="F3" s="1"/>
      <c r="G3" s="1"/>
      <c r="H3" s="1"/>
      <c r="I3" s="1"/>
      <c r="J3" s="12">
        <f>SUMIF($U$3:$V$34,C3,$AC$3:$AD$34)</f>
        <v>4</v>
      </c>
      <c r="K3" s="1"/>
      <c r="L3" s="1"/>
      <c r="M3" s="1"/>
      <c r="N3" s="1"/>
      <c r="S3" s="3">
        <v>1</v>
      </c>
      <c r="T3" s="10">
        <v>41503</v>
      </c>
      <c r="U3" s="4" t="s">
        <v>0</v>
      </c>
      <c r="V3" s="5" t="s">
        <v>1</v>
      </c>
      <c r="W3" s="6" t="s">
        <v>22</v>
      </c>
      <c r="X3" s="7"/>
      <c r="Y3" s="1">
        <f>VALUE(MID(W3,1,1))</f>
        <v>1</v>
      </c>
      <c r="Z3" s="1">
        <f>VALUE(MID(W3,3,1))</f>
        <v>3</v>
      </c>
      <c r="AA3" s="1"/>
      <c r="AC3">
        <f>IF(Y3&gt;Z3,3,(IF(Y3=Z3,1,0)))</f>
        <v>0</v>
      </c>
      <c r="AD3">
        <f>IF(Z3&gt;Y3,3,(IF(Z3=Y3,1,0)))</f>
        <v>3</v>
      </c>
    </row>
    <row r="4" spans="1:30">
      <c r="A4" s="13">
        <f t="shared" si="0"/>
        <v>7.03</v>
      </c>
      <c r="B4" s="1">
        <v>3</v>
      </c>
      <c r="C4" s="1" t="s">
        <v>12</v>
      </c>
      <c r="D4" s="1"/>
      <c r="E4" s="1"/>
      <c r="F4" s="1"/>
      <c r="G4" s="1"/>
      <c r="H4" s="1"/>
      <c r="I4" s="1"/>
      <c r="J4" s="12">
        <f>SUMIF($U$3:$V$34,C4,$AC$3:$AD$34)</f>
        <v>4</v>
      </c>
      <c r="K4" s="1"/>
      <c r="L4" s="1"/>
      <c r="M4" s="1"/>
      <c r="N4" s="1"/>
      <c r="S4" s="8">
        <v>1</v>
      </c>
      <c r="T4" s="10">
        <v>41503</v>
      </c>
      <c r="U4" s="4" t="s">
        <v>6</v>
      </c>
      <c r="V4" s="5" t="s">
        <v>7</v>
      </c>
      <c r="W4" s="6" t="s">
        <v>23</v>
      </c>
      <c r="X4" s="7"/>
      <c r="Y4" s="1">
        <f t="shared" ref="Y4:Y12" si="1">VALUE(MID(W4,1,1))</f>
        <v>2</v>
      </c>
      <c r="Z4" s="1">
        <f t="shared" ref="Z4:Z12" si="2">VALUE(MID(W4,3,1))</f>
        <v>0</v>
      </c>
      <c r="AA4" s="1"/>
      <c r="AC4">
        <f t="shared" ref="AC4:AC34" si="3">IF(Y4&gt;Z4,3,(IF(Y4=Z4,1,0)))</f>
        <v>3</v>
      </c>
      <c r="AD4">
        <f t="shared" ref="AD4:AD34" si="4">IF(Z4&gt;Y4,3,(IF(Z4=Y4,1,0)))</f>
        <v>0</v>
      </c>
    </row>
    <row r="5" spans="1:30">
      <c r="A5" s="13">
        <f t="shared" si="0"/>
        <v>1.04</v>
      </c>
      <c r="B5" s="1">
        <v>4</v>
      </c>
      <c r="C5" s="1" t="s">
        <v>2</v>
      </c>
      <c r="D5" s="1"/>
      <c r="E5" s="1"/>
      <c r="F5" s="1"/>
      <c r="G5" s="1"/>
      <c r="H5" s="1"/>
      <c r="I5" s="1"/>
      <c r="J5" s="12">
        <f>SUMIF($U$3:$V$34,C5,$AC$3:$AD$34)</f>
        <v>9</v>
      </c>
      <c r="K5" s="1"/>
      <c r="L5" s="1"/>
      <c r="M5" s="1"/>
      <c r="N5" s="1"/>
      <c r="S5" s="8">
        <v>1</v>
      </c>
      <c r="T5" s="10">
        <v>41503</v>
      </c>
      <c r="U5" s="4" t="s">
        <v>8</v>
      </c>
      <c r="V5" s="5" t="s">
        <v>5</v>
      </c>
      <c r="W5" s="6" t="s">
        <v>24</v>
      </c>
      <c r="X5" s="7"/>
      <c r="Y5" s="1">
        <f t="shared" si="1"/>
        <v>0</v>
      </c>
      <c r="Z5" s="1">
        <f t="shared" si="2"/>
        <v>1</v>
      </c>
      <c r="AA5" s="1"/>
      <c r="AC5">
        <f t="shared" si="3"/>
        <v>0</v>
      </c>
      <c r="AD5">
        <f t="shared" si="4"/>
        <v>3</v>
      </c>
    </row>
    <row r="6" spans="1:30">
      <c r="A6" s="13">
        <f t="shared" si="0"/>
        <v>13.05</v>
      </c>
      <c r="B6" s="1">
        <v>5</v>
      </c>
      <c r="C6" s="1" t="s">
        <v>1</v>
      </c>
      <c r="D6" s="1"/>
      <c r="E6" s="1"/>
      <c r="F6" s="1"/>
      <c r="G6" s="1"/>
      <c r="H6" s="1"/>
      <c r="I6" s="1"/>
      <c r="J6" s="12">
        <f>SUMIF($U$3:$V$34,C6,$AC$3:$AD$34)</f>
        <v>3</v>
      </c>
      <c r="K6" s="1"/>
      <c r="L6" s="1"/>
      <c r="M6" s="1"/>
      <c r="N6" s="1"/>
      <c r="S6" s="8">
        <v>1</v>
      </c>
      <c r="T6" s="10">
        <v>41503</v>
      </c>
      <c r="U6" s="4" t="s">
        <v>2</v>
      </c>
      <c r="V6" s="5" t="s">
        <v>10</v>
      </c>
      <c r="W6" s="6" t="s">
        <v>25</v>
      </c>
      <c r="X6" s="7"/>
      <c r="Y6" s="1">
        <f t="shared" si="1"/>
        <v>1</v>
      </c>
      <c r="Z6" s="1">
        <f t="shared" si="2"/>
        <v>0</v>
      </c>
      <c r="AA6" s="1"/>
      <c r="AC6">
        <f t="shared" si="3"/>
        <v>3</v>
      </c>
      <c r="AD6">
        <f t="shared" si="4"/>
        <v>0</v>
      </c>
    </row>
    <row r="7" spans="1:30">
      <c r="A7" s="13">
        <f t="shared" si="0"/>
        <v>7.06</v>
      </c>
      <c r="B7" s="1">
        <v>6</v>
      </c>
      <c r="C7" s="1" t="s">
        <v>7</v>
      </c>
      <c r="D7" s="1"/>
      <c r="E7" s="1"/>
      <c r="F7" s="1"/>
      <c r="G7" s="1"/>
      <c r="H7" s="1"/>
      <c r="I7" s="1"/>
      <c r="J7" s="12">
        <f>SUMIF($U$3:$V$34,C7,$AC$3:$AD$34)</f>
        <v>4</v>
      </c>
      <c r="K7" s="1"/>
      <c r="L7" s="1"/>
      <c r="M7" s="1"/>
      <c r="N7" s="1"/>
      <c r="S7" s="8">
        <v>1</v>
      </c>
      <c r="T7" s="10">
        <v>41503</v>
      </c>
      <c r="U7" s="4" t="s">
        <v>12</v>
      </c>
      <c r="V7" s="5" t="s">
        <v>3</v>
      </c>
      <c r="W7" s="6" t="s">
        <v>26</v>
      </c>
      <c r="X7" s="7"/>
      <c r="Y7" s="1">
        <f t="shared" si="1"/>
        <v>2</v>
      </c>
      <c r="Z7" s="1">
        <f t="shared" si="2"/>
        <v>2</v>
      </c>
      <c r="AA7" s="1"/>
      <c r="AC7">
        <f t="shared" si="3"/>
        <v>1</v>
      </c>
      <c r="AD7">
        <f t="shared" si="4"/>
        <v>1</v>
      </c>
    </row>
    <row r="8" spans="1:30">
      <c r="A8" s="13">
        <f t="shared" si="0"/>
        <v>7.07</v>
      </c>
      <c r="B8" s="1">
        <v>7</v>
      </c>
      <c r="C8" s="1" t="s">
        <v>5</v>
      </c>
      <c r="D8" s="1"/>
      <c r="E8" s="1"/>
      <c r="F8" s="1"/>
      <c r="G8" s="1"/>
      <c r="H8" s="1"/>
      <c r="I8" s="1"/>
      <c r="J8" s="12">
        <f>SUMIF($U$3:$V$34,C8,$AC$3:$AD$34)</f>
        <v>4</v>
      </c>
      <c r="K8" s="1"/>
      <c r="L8" s="1"/>
      <c r="M8" s="1"/>
      <c r="N8" s="1"/>
      <c r="S8" s="8">
        <v>1</v>
      </c>
      <c r="T8" s="10">
        <v>41503</v>
      </c>
      <c r="U8" s="4" t="s">
        <v>4</v>
      </c>
      <c r="V8" s="5" t="s">
        <v>13</v>
      </c>
      <c r="W8" s="6" t="s">
        <v>24</v>
      </c>
      <c r="X8" s="7"/>
      <c r="Y8" s="1">
        <f t="shared" si="1"/>
        <v>0</v>
      </c>
      <c r="Z8" s="1">
        <f t="shared" si="2"/>
        <v>1</v>
      </c>
      <c r="AA8" s="1"/>
      <c r="AC8">
        <f t="shared" si="3"/>
        <v>0</v>
      </c>
      <c r="AD8">
        <f t="shared" si="4"/>
        <v>3</v>
      </c>
    </row>
    <row r="9" spans="1:30">
      <c r="A9" s="13">
        <f t="shared" si="0"/>
        <v>3.08</v>
      </c>
      <c r="B9" s="1">
        <v>8</v>
      </c>
      <c r="C9" s="1" t="s">
        <v>10</v>
      </c>
      <c r="D9" s="1"/>
      <c r="E9" s="1"/>
      <c r="F9" s="1"/>
      <c r="G9" s="1"/>
      <c r="H9" s="1"/>
      <c r="I9" s="1"/>
      <c r="J9" s="12">
        <f>SUMIF($U$3:$V$34,C9,$AC$3:$AD$34)</f>
        <v>6</v>
      </c>
      <c r="K9" s="1"/>
      <c r="L9" s="1"/>
      <c r="M9" s="1"/>
      <c r="N9" s="1"/>
      <c r="S9" s="8">
        <v>1</v>
      </c>
      <c r="T9" s="10">
        <v>41503</v>
      </c>
      <c r="U9" s="4" t="s">
        <v>14</v>
      </c>
      <c r="V9" s="5" t="s">
        <v>15</v>
      </c>
      <c r="W9" s="6" t="s">
        <v>27</v>
      </c>
      <c r="X9" s="7"/>
      <c r="Y9" s="1">
        <f t="shared" si="1"/>
        <v>1</v>
      </c>
      <c r="Z9" s="1">
        <f t="shared" si="2"/>
        <v>4</v>
      </c>
      <c r="AA9" s="1"/>
      <c r="AC9">
        <f t="shared" si="3"/>
        <v>0</v>
      </c>
      <c r="AD9">
        <f t="shared" si="4"/>
        <v>3</v>
      </c>
    </row>
    <row r="10" spans="1:30">
      <c r="A10" s="13">
        <f t="shared" si="0"/>
        <v>13.09</v>
      </c>
      <c r="B10" s="1">
        <v>9</v>
      </c>
      <c r="C10" s="1" t="s">
        <v>3</v>
      </c>
      <c r="D10" s="1"/>
      <c r="E10" s="1"/>
      <c r="F10" s="1"/>
      <c r="G10" s="1"/>
      <c r="H10" s="1"/>
      <c r="I10" s="1"/>
      <c r="J10" s="12">
        <f>SUMIF($U$3:$V$34,C10,$AC$3:$AD$34)</f>
        <v>3</v>
      </c>
      <c r="K10" s="1"/>
      <c r="L10" s="1"/>
      <c r="M10" s="1"/>
      <c r="N10" s="1"/>
      <c r="S10" s="8">
        <v>1</v>
      </c>
      <c r="T10" s="10">
        <v>41504</v>
      </c>
      <c r="U10" s="4" t="s">
        <v>16</v>
      </c>
      <c r="V10" s="5" t="s">
        <v>17</v>
      </c>
      <c r="W10" s="6" t="s">
        <v>24</v>
      </c>
      <c r="X10" s="7"/>
      <c r="Y10" s="1">
        <f t="shared" si="1"/>
        <v>0</v>
      </c>
      <c r="Z10" s="1">
        <f t="shared" si="2"/>
        <v>1</v>
      </c>
      <c r="AA10" s="1"/>
      <c r="AC10">
        <f t="shared" si="3"/>
        <v>0</v>
      </c>
      <c r="AD10">
        <f t="shared" si="4"/>
        <v>3</v>
      </c>
    </row>
    <row r="11" spans="1:30">
      <c r="A11" s="13">
        <f t="shared" si="0"/>
        <v>13.1</v>
      </c>
      <c r="B11" s="1">
        <v>10</v>
      </c>
      <c r="C11" s="1" t="s">
        <v>13</v>
      </c>
      <c r="D11" s="1"/>
      <c r="E11" s="1"/>
      <c r="F11" s="1"/>
      <c r="G11" s="1"/>
      <c r="H11" s="1"/>
      <c r="I11" s="1"/>
      <c r="J11" s="12">
        <f>SUMIF($U$3:$V$34,C11,$AC$3:$AD$34)</f>
        <v>3</v>
      </c>
      <c r="K11" s="1"/>
      <c r="L11" s="1"/>
      <c r="M11" s="1"/>
      <c r="N11" s="1"/>
      <c r="S11" s="8">
        <v>1</v>
      </c>
      <c r="T11" s="10">
        <v>41504</v>
      </c>
      <c r="U11" s="4" t="s">
        <v>18</v>
      </c>
      <c r="V11" s="5" t="s">
        <v>19</v>
      </c>
      <c r="W11" s="6" t="s">
        <v>28</v>
      </c>
      <c r="X11" s="7"/>
      <c r="Y11" s="1">
        <f t="shared" si="1"/>
        <v>2</v>
      </c>
      <c r="Z11" s="1">
        <f t="shared" si="2"/>
        <v>0</v>
      </c>
      <c r="AA11" s="1"/>
      <c r="AC11">
        <f t="shared" si="3"/>
        <v>3</v>
      </c>
      <c r="AD11">
        <f t="shared" si="4"/>
        <v>0</v>
      </c>
    </row>
    <row r="12" spans="1:30">
      <c r="A12" s="13">
        <f t="shared" si="0"/>
        <v>7.11</v>
      </c>
      <c r="B12" s="1">
        <v>11</v>
      </c>
      <c r="C12" s="1" t="s">
        <v>15</v>
      </c>
      <c r="D12" s="1"/>
      <c r="E12" s="1"/>
      <c r="F12" s="1"/>
      <c r="G12" s="1"/>
      <c r="H12" s="1"/>
      <c r="I12" s="1"/>
      <c r="J12" s="12">
        <f>SUMIF($U$3:$V$34,C12,$AC$3:$AD$34)</f>
        <v>4</v>
      </c>
      <c r="K12" s="1"/>
      <c r="L12" s="1"/>
      <c r="M12" s="1"/>
      <c r="N12" s="1"/>
      <c r="S12" s="8">
        <v>1</v>
      </c>
      <c r="T12" s="10">
        <v>41505</v>
      </c>
      <c r="U12" s="4" t="s">
        <v>20</v>
      </c>
      <c r="V12" s="5" t="s">
        <v>21</v>
      </c>
      <c r="W12" s="6" t="s">
        <v>29</v>
      </c>
      <c r="X12" s="9"/>
      <c r="Y12" s="1">
        <f t="shared" si="1"/>
        <v>4</v>
      </c>
      <c r="Z12" s="1">
        <f t="shared" si="2"/>
        <v>0</v>
      </c>
      <c r="AA12" s="1"/>
      <c r="AC12">
        <f t="shared" si="3"/>
        <v>3</v>
      </c>
      <c r="AD12">
        <f t="shared" si="4"/>
        <v>0</v>
      </c>
    </row>
    <row r="13" spans="1:30" ht="15.75">
      <c r="A13" s="13">
        <f t="shared" si="0"/>
        <v>3.12</v>
      </c>
      <c r="B13" s="1">
        <v>12</v>
      </c>
      <c r="C13" s="1" t="s">
        <v>17</v>
      </c>
      <c r="D13" s="1"/>
      <c r="E13" s="1"/>
      <c r="F13" s="1"/>
      <c r="G13" s="1"/>
      <c r="H13" s="1"/>
      <c r="I13" s="1"/>
      <c r="J13" s="12">
        <f>SUMIF($U$3:$V$34,C13,$AC$3:$AD$34)</f>
        <v>6</v>
      </c>
      <c r="K13" s="1"/>
      <c r="L13" s="1"/>
      <c r="M13" s="1"/>
      <c r="N13" s="1"/>
      <c r="S13" s="11" t="s">
        <v>50</v>
      </c>
      <c r="T13" s="1"/>
      <c r="U13" s="1"/>
      <c r="V13" s="1"/>
      <c r="W13" s="1"/>
      <c r="X13" s="1"/>
      <c r="Y13" s="1"/>
      <c r="Z13" s="1"/>
      <c r="AA13" s="1"/>
      <c r="AC13">
        <f t="shared" si="3"/>
        <v>1</v>
      </c>
      <c r="AD13">
        <f t="shared" si="4"/>
        <v>1</v>
      </c>
    </row>
    <row r="14" spans="1:30">
      <c r="A14" s="13">
        <f t="shared" si="0"/>
        <v>13.13</v>
      </c>
      <c r="B14" s="1">
        <v>13</v>
      </c>
      <c r="C14" s="1" t="s">
        <v>19</v>
      </c>
      <c r="D14" s="1"/>
      <c r="E14" s="1"/>
      <c r="F14" s="1"/>
      <c r="G14" s="1"/>
      <c r="H14" s="1"/>
      <c r="I14" s="1"/>
      <c r="J14" s="12">
        <f>SUMIF($U$3:$V$34,C14,$AC$3:$AD$34)</f>
        <v>3</v>
      </c>
      <c r="K14" s="1"/>
      <c r="L14" s="1"/>
      <c r="M14" s="1"/>
      <c r="N14" s="1"/>
      <c r="S14" s="3">
        <v>2</v>
      </c>
      <c r="T14" s="10">
        <v>41510</v>
      </c>
      <c r="U14" s="4" t="s">
        <v>1</v>
      </c>
      <c r="V14" s="5" t="s">
        <v>2</v>
      </c>
      <c r="W14" s="6" t="s">
        <v>30</v>
      </c>
      <c r="X14" s="7"/>
      <c r="Y14" s="1">
        <f>VALUE(MID(W14,1,1))</f>
        <v>0</v>
      </c>
      <c r="Z14" s="1">
        <f>VALUE(MID(W14,3,1))</f>
        <v>1</v>
      </c>
      <c r="AA14" s="1"/>
      <c r="AC14">
        <f t="shared" si="3"/>
        <v>0</v>
      </c>
      <c r="AD14">
        <f t="shared" si="4"/>
        <v>3</v>
      </c>
    </row>
    <row r="15" spans="1:30">
      <c r="A15" s="13">
        <f t="shared" si="0"/>
        <v>7.14</v>
      </c>
      <c r="B15" s="1">
        <v>14</v>
      </c>
      <c r="C15" s="1" t="s">
        <v>21</v>
      </c>
      <c r="D15" s="1"/>
      <c r="E15" s="1"/>
      <c r="F15" s="1"/>
      <c r="G15" s="1"/>
      <c r="H15" s="1"/>
      <c r="I15" s="1"/>
      <c r="J15" s="12">
        <f>SUMIF($U$3:$V$34,C15,$AC$3:$AD$34)</f>
        <v>4</v>
      </c>
      <c r="K15" s="1"/>
      <c r="L15" s="1"/>
      <c r="M15" s="1"/>
      <c r="N15" s="1"/>
      <c r="S15" s="8">
        <v>2</v>
      </c>
      <c r="T15" s="10">
        <v>41510</v>
      </c>
      <c r="U15" s="4" t="s">
        <v>21</v>
      </c>
      <c r="V15" s="5" t="s">
        <v>6</v>
      </c>
      <c r="W15" s="6" t="s">
        <v>31</v>
      </c>
      <c r="X15" s="7"/>
      <c r="Y15" s="1">
        <f t="shared" ref="Y15:Y23" si="5">VALUE(MID(W15,1,1))</f>
        <v>0</v>
      </c>
      <c r="Z15" s="1">
        <f t="shared" ref="Z15:Z23" si="6">VALUE(MID(W15,3,1))</f>
        <v>0</v>
      </c>
      <c r="AA15" s="1"/>
      <c r="AC15">
        <f t="shared" si="3"/>
        <v>1</v>
      </c>
      <c r="AD15">
        <f t="shared" si="4"/>
        <v>1</v>
      </c>
    </row>
    <row r="16" spans="1:30">
      <c r="A16" s="13">
        <f t="shared" si="0"/>
        <v>3.15</v>
      </c>
      <c r="B16" s="1">
        <v>15</v>
      </c>
      <c r="C16" s="1" t="s">
        <v>20</v>
      </c>
      <c r="D16" s="1"/>
      <c r="E16" s="1"/>
      <c r="F16" s="1"/>
      <c r="G16" s="1"/>
      <c r="H16" s="1"/>
      <c r="I16" s="1"/>
      <c r="J16" s="12">
        <f>SUMIF($U$3:$V$34,C16,$AC$3:$AD$34)</f>
        <v>6</v>
      </c>
      <c r="K16" s="1"/>
      <c r="L16" s="1"/>
      <c r="M16" s="1"/>
      <c r="N16" s="1"/>
      <c r="S16" s="8">
        <v>2</v>
      </c>
      <c r="T16" s="10">
        <v>41510</v>
      </c>
      <c r="U16" s="4" t="s">
        <v>5</v>
      </c>
      <c r="V16" s="5" t="s">
        <v>4</v>
      </c>
      <c r="W16" s="6" t="s">
        <v>32</v>
      </c>
      <c r="X16" s="7"/>
      <c r="Y16" s="1">
        <f t="shared" si="5"/>
        <v>1</v>
      </c>
      <c r="Z16" s="1">
        <f t="shared" si="6"/>
        <v>1</v>
      </c>
      <c r="AA16" s="1"/>
      <c r="AC16">
        <f t="shared" si="3"/>
        <v>1</v>
      </c>
      <c r="AD16">
        <f t="shared" si="4"/>
        <v>1</v>
      </c>
    </row>
    <row r="17" spans="1:30">
      <c r="A17" s="13">
        <f t="shared" si="0"/>
        <v>2.16</v>
      </c>
      <c r="B17" s="1">
        <v>16</v>
      </c>
      <c r="C17" s="1" t="s">
        <v>18</v>
      </c>
      <c r="D17" s="1"/>
      <c r="E17" s="1"/>
      <c r="F17" s="1"/>
      <c r="G17" s="1"/>
      <c r="H17" s="1"/>
      <c r="I17" s="1"/>
      <c r="J17" s="12">
        <f>SUMIF($U$3:$V$34,C17,$AC$3:$AD$34)</f>
        <v>7</v>
      </c>
      <c r="K17" s="1"/>
      <c r="L17" s="1"/>
      <c r="M17" s="1"/>
      <c r="N17" s="1"/>
      <c r="S17" s="8">
        <v>2</v>
      </c>
      <c r="T17" s="10">
        <v>41510</v>
      </c>
      <c r="U17" s="4" t="s">
        <v>10</v>
      </c>
      <c r="V17" s="5" t="s">
        <v>16</v>
      </c>
      <c r="W17" s="6" t="s">
        <v>33</v>
      </c>
      <c r="X17" s="7"/>
      <c r="Y17" s="1">
        <f t="shared" si="5"/>
        <v>2</v>
      </c>
      <c r="Z17" s="1">
        <f t="shared" si="6"/>
        <v>1</v>
      </c>
      <c r="AA17" s="1"/>
      <c r="AC17">
        <f t="shared" si="3"/>
        <v>3</v>
      </c>
      <c r="AD17">
        <f t="shared" si="4"/>
        <v>0</v>
      </c>
    </row>
    <row r="18" spans="1:30">
      <c r="A18" s="13">
        <f t="shared" si="0"/>
        <v>13.17</v>
      </c>
      <c r="B18" s="1">
        <v>17</v>
      </c>
      <c r="C18" s="1" t="s">
        <v>16</v>
      </c>
      <c r="D18" s="1"/>
      <c r="E18" s="1"/>
      <c r="F18" s="1"/>
      <c r="G18" s="1"/>
      <c r="H18" s="1"/>
      <c r="I18" s="1"/>
      <c r="J18" s="12">
        <f>SUMIF($U$3:$V$34,C18,$AC$3:$AD$34)</f>
        <v>3</v>
      </c>
      <c r="K18" s="1"/>
      <c r="L18" s="1"/>
      <c r="M18" s="1"/>
      <c r="N18" s="1"/>
      <c r="S18" s="8">
        <v>2</v>
      </c>
      <c r="T18" s="10">
        <v>41510</v>
      </c>
      <c r="U18" s="4" t="s">
        <v>13</v>
      </c>
      <c r="V18" s="5" t="s">
        <v>0</v>
      </c>
      <c r="W18" s="6" t="s">
        <v>34</v>
      </c>
      <c r="X18" s="7"/>
      <c r="Y18" s="1">
        <f t="shared" si="5"/>
        <v>1</v>
      </c>
      <c r="Z18" s="1">
        <f t="shared" si="6"/>
        <v>3</v>
      </c>
      <c r="AA18" s="1"/>
      <c r="AC18">
        <f t="shared" si="3"/>
        <v>0</v>
      </c>
      <c r="AD18">
        <f t="shared" si="4"/>
        <v>3</v>
      </c>
    </row>
    <row r="19" spans="1:30">
      <c r="A19" s="13">
        <f t="shared" si="0"/>
        <v>13.18</v>
      </c>
      <c r="B19" s="1">
        <v>18</v>
      </c>
      <c r="C19" s="1" t="s">
        <v>14</v>
      </c>
      <c r="D19" s="1"/>
      <c r="E19" s="1"/>
      <c r="F19" s="1"/>
      <c r="G19" s="1"/>
      <c r="H19" s="1"/>
      <c r="I19" s="1"/>
      <c r="J19" s="12">
        <f>SUMIF($U$3:$V$34,C19,$AC$3:$AD$34)</f>
        <v>3</v>
      </c>
      <c r="K19" s="1"/>
      <c r="L19" s="1"/>
      <c r="M19" s="1"/>
      <c r="N19" s="1"/>
      <c r="S19" s="8">
        <v>2</v>
      </c>
      <c r="T19" s="10">
        <v>41510</v>
      </c>
      <c r="U19" s="4" t="s">
        <v>19</v>
      </c>
      <c r="V19" s="5" t="s">
        <v>12</v>
      </c>
      <c r="W19" s="6" t="s">
        <v>11</v>
      </c>
      <c r="X19" s="7"/>
      <c r="Y19" s="1">
        <f t="shared" si="5"/>
        <v>1</v>
      </c>
      <c r="Z19" s="1">
        <f t="shared" si="6"/>
        <v>0</v>
      </c>
      <c r="AA19" s="1"/>
      <c r="AC19">
        <f t="shared" si="3"/>
        <v>3</v>
      </c>
      <c r="AD19">
        <f t="shared" si="4"/>
        <v>0</v>
      </c>
    </row>
    <row r="20" spans="1:30">
      <c r="A20" s="13">
        <f t="shared" si="0"/>
        <v>19.190000000000001</v>
      </c>
      <c r="B20" s="1">
        <v>19</v>
      </c>
      <c r="C20" s="1" t="s">
        <v>4</v>
      </c>
      <c r="D20" s="1"/>
      <c r="E20" s="1"/>
      <c r="F20" s="1"/>
      <c r="G20" s="1"/>
      <c r="H20" s="1"/>
      <c r="I20" s="1"/>
      <c r="J20" s="12">
        <f>SUMIF($U$3:$V$34,C20,$AC$3:$AD$34)</f>
        <v>1</v>
      </c>
      <c r="K20" s="1"/>
      <c r="L20" s="1"/>
      <c r="M20" s="1"/>
      <c r="N20" s="1"/>
      <c r="S20" s="8">
        <v>2</v>
      </c>
      <c r="T20" s="10">
        <v>41510</v>
      </c>
      <c r="U20" s="4" t="s">
        <v>3</v>
      </c>
      <c r="V20" s="5" t="s">
        <v>8</v>
      </c>
      <c r="W20" s="6" t="s">
        <v>31</v>
      </c>
      <c r="X20" s="7"/>
      <c r="Y20" s="1">
        <f t="shared" si="5"/>
        <v>0</v>
      </c>
      <c r="Z20" s="1">
        <f t="shared" si="6"/>
        <v>0</v>
      </c>
      <c r="AA20" s="1"/>
      <c r="AC20">
        <f t="shared" si="3"/>
        <v>1</v>
      </c>
      <c r="AD20">
        <f t="shared" si="4"/>
        <v>1</v>
      </c>
    </row>
    <row r="21" spans="1:30">
      <c r="A21" s="13">
        <f t="shared" si="0"/>
        <v>19.2</v>
      </c>
      <c r="B21" s="1">
        <v>20</v>
      </c>
      <c r="C21" s="1" t="s">
        <v>8</v>
      </c>
      <c r="D21" s="1"/>
      <c r="E21" s="1"/>
      <c r="F21" s="1"/>
      <c r="G21" s="1"/>
      <c r="H21" s="1"/>
      <c r="I21" s="1"/>
      <c r="J21" s="12">
        <f>SUMIF($U$3:$V$34,C21,$AC$3:$AD$34)</f>
        <v>1</v>
      </c>
      <c r="K21" s="1"/>
      <c r="L21" s="1"/>
      <c r="M21" s="1"/>
      <c r="N21" s="1"/>
      <c r="S21" s="8">
        <v>2</v>
      </c>
      <c r="T21" s="10">
        <v>41511</v>
      </c>
      <c r="U21" s="4" t="s">
        <v>7</v>
      </c>
      <c r="V21" s="5" t="s">
        <v>20</v>
      </c>
      <c r="W21" s="6" t="s">
        <v>35</v>
      </c>
      <c r="X21" s="7"/>
      <c r="Y21" s="1">
        <f t="shared" si="5"/>
        <v>3</v>
      </c>
      <c r="Z21" s="1">
        <f t="shared" si="6"/>
        <v>2</v>
      </c>
      <c r="AA21" s="1"/>
      <c r="AC21">
        <f t="shared" si="3"/>
        <v>3</v>
      </c>
      <c r="AD21">
        <f t="shared" si="4"/>
        <v>0</v>
      </c>
    </row>
    <row r="22" spans="1:30">
      <c r="A22" s="14"/>
      <c r="B22" s="1"/>
      <c r="C22" s="2" t="s">
        <v>37</v>
      </c>
      <c r="D22" s="2" t="s">
        <v>38</v>
      </c>
      <c r="E22" s="2" t="s">
        <v>39</v>
      </c>
      <c r="F22" s="2" t="s">
        <v>41</v>
      </c>
      <c r="G22" s="2" t="s">
        <v>40</v>
      </c>
      <c r="H22" s="2" t="s">
        <v>43</v>
      </c>
      <c r="I22" s="2" t="s">
        <v>44</v>
      </c>
      <c r="J22" s="2" t="s">
        <v>42</v>
      </c>
      <c r="K22" s="2" t="s">
        <v>45</v>
      </c>
      <c r="L22" s="2" t="s">
        <v>46</v>
      </c>
      <c r="M22" s="2" t="s">
        <v>47</v>
      </c>
      <c r="N22" s="2" t="s">
        <v>48</v>
      </c>
      <c r="S22" s="8">
        <v>2</v>
      </c>
      <c r="T22" s="10">
        <v>41511</v>
      </c>
      <c r="U22" s="4" t="s">
        <v>17</v>
      </c>
      <c r="V22" s="5" t="s">
        <v>14</v>
      </c>
      <c r="W22" s="6" t="s">
        <v>36</v>
      </c>
      <c r="X22" s="7"/>
      <c r="Y22" s="1">
        <f t="shared" si="5"/>
        <v>1</v>
      </c>
      <c r="Z22" s="1">
        <f t="shared" si="6"/>
        <v>0</v>
      </c>
      <c r="AA22" s="1"/>
      <c r="AC22">
        <f t="shared" si="3"/>
        <v>3</v>
      </c>
      <c r="AD22">
        <f t="shared" si="4"/>
        <v>0</v>
      </c>
    </row>
    <row r="23" spans="1:30">
      <c r="A23" s="15">
        <f>SMALL($A$2:$A$21,ROW(B1))</f>
        <v>1.04</v>
      </c>
      <c r="B23" s="1">
        <f>VLOOKUP($A23,$A$2:$N$21,COLUMN(B1),0)</f>
        <v>4</v>
      </c>
      <c r="C23" s="1" t="str">
        <f t="shared" ref="C23:N23" si="7">VLOOKUP($A23,$A$2:$N$21,COLUMN(C1),0)</f>
        <v>Ливерпуль</v>
      </c>
      <c r="D23" s="1">
        <f t="shared" si="7"/>
        <v>0</v>
      </c>
      <c r="E23" s="1">
        <f t="shared" si="7"/>
        <v>0</v>
      </c>
      <c r="F23" s="1">
        <f t="shared" si="7"/>
        <v>0</v>
      </c>
      <c r="G23" s="1">
        <f t="shared" si="7"/>
        <v>0</v>
      </c>
      <c r="H23" s="1">
        <f t="shared" si="7"/>
        <v>0</v>
      </c>
      <c r="I23" s="1">
        <f t="shared" si="7"/>
        <v>0</v>
      </c>
      <c r="J23" s="12">
        <f t="shared" si="7"/>
        <v>9</v>
      </c>
      <c r="K23" s="1">
        <f t="shared" si="7"/>
        <v>0</v>
      </c>
      <c r="L23" s="1">
        <f t="shared" si="7"/>
        <v>0</v>
      </c>
      <c r="M23" s="1">
        <f t="shared" si="7"/>
        <v>0</v>
      </c>
      <c r="N23" s="1">
        <f t="shared" si="7"/>
        <v>0</v>
      </c>
      <c r="S23" s="8">
        <v>2</v>
      </c>
      <c r="T23" s="10">
        <v>41512</v>
      </c>
      <c r="U23" s="4" t="s">
        <v>15</v>
      </c>
      <c r="V23" s="5" t="s">
        <v>18</v>
      </c>
      <c r="W23" s="6" t="s">
        <v>31</v>
      </c>
      <c r="X23" s="9"/>
      <c r="Y23" s="1">
        <f t="shared" si="5"/>
        <v>0</v>
      </c>
      <c r="Z23" s="1">
        <f t="shared" si="6"/>
        <v>0</v>
      </c>
      <c r="AA23" s="1"/>
      <c r="AC23">
        <f t="shared" si="3"/>
        <v>1</v>
      </c>
      <c r="AD23">
        <f t="shared" si="4"/>
        <v>1</v>
      </c>
    </row>
    <row r="24" spans="1:30" ht="15.75">
      <c r="A24" s="15">
        <f t="shared" ref="A24:A42" si="8">SMALL($A$2:$A$21,ROW(B2))</f>
        <v>2.16</v>
      </c>
      <c r="B24" s="1">
        <f t="shared" ref="B24:N24" si="9">VLOOKUP($A24,$A$2:$N$21,COLUMN(B2),0)</f>
        <v>16</v>
      </c>
      <c r="C24" s="1" t="str">
        <f t="shared" si="9"/>
        <v>Челси</v>
      </c>
      <c r="D24" s="1">
        <f t="shared" si="9"/>
        <v>0</v>
      </c>
      <c r="E24" s="1">
        <f t="shared" si="9"/>
        <v>0</v>
      </c>
      <c r="F24" s="1">
        <f t="shared" si="9"/>
        <v>0</v>
      </c>
      <c r="G24" s="1">
        <f t="shared" si="9"/>
        <v>0</v>
      </c>
      <c r="H24" s="1">
        <f t="shared" si="9"/>
        <v>0</v>
      </c>
      <c r="I24" s="1">
        <f t="shared" si="9"/>
        <v>0</v>
      </c>
      <c r="J24" s="12">
        <f t="shared" si="9"/>
        <v>7</v>
      </c>
      <c r="K24" s="1">
        <f t="shared" si="9"/>
        <v>0</v>
      </c>
      <c r="L24" s="1">
        <f t="shared" si="9"/>
        <v>0</v>
      </c>
      <c r="M24" s="1">
        <f t="shared" si="9"/>
        <v>0</v>
      </c>
      <c r="N24" s="1">
        <f t="shared" si="9"/>
        <v>0</v>
      </c>
      <c r="S24" s="11" t="s">
        <v>51</v>
      </c>
      <c r="T24" s="1"/>
      <c r="U24" s="1"/>
      <c r="V24" s="1"/>
      <c r="W24" s="1"/>
      <c r="X24" s="1"/>
      <c r="Y24" s="1"/>
      <c r="Z24" s="1"/>
      <c r="AA24" s="1"/>
      <c r="AC24">
        <f t="shared" si="3"/>
        <v>1</v>
      </c>
      <c r="AD24">
        <f t="shared" si="4"/>
        <v>1</v>
      </c>
    </row>
    <row r="25" spans="1:30">
      <c r="A25" s="15">
        <f t="shared" si="8"/>
        <v>3.01</v>
      </c>
      <c r="B25" s="1">
        <f t="shared" ref="B25:N25" si="10">VLOOKUP($A25,$A$2:$N$21,COLUMN(B3),0)</f>
        <v>1</v>
      </c>
      <c r="C25" s="1" t="str">
        <f t="shared" si="10"/>
        <v>Арсенал</v>
      </c>
      <c r="D25" s="1">
        <f t="shared" si="10"/>
        <v>0</v>
      </c>
      <c r="E25" s="1">
        <f t="shared" si="10"/>
        <v>0</v>
      </c>
      <c r="F25" s="1">
        <f t="shared" si="10"/>
        <v>0</v>
      </c>
      <c r="G25" s="1">
        <f t="shared" si="10"/>
        <v>0</v>
      </c>
      <c r="H25" s="1">
        <f t="shared" si="10"/>
        <v>0</v>
      </c>
      <c r="I25" s="1">
        <f t="shared" si="10"/>
        <v>0</v>
      </c>
      <c r="J25" s="12">
        <f t="shared" si="10"/>
        <v>6</v>
      </c>
      <c r="K25" s="1">
        <f t="shared" si="10"/>
        <v>0</v>
      </c>
      <c r="L25" s="1">
        <f t="shared" si="10"/>
        <v>0</v>
      </c>
      <c r="M25" s="1">
        <f t="shared" si="10"/>
        <v>0</v>
      </c>
      <c r="N25" s="1">
        <f t="shared" si="10"/>
        <v>0</v>
      </c>
      <c r="S25" s="3">
        <v>3</v>
      </c>
      <c r="T25" s="10">
        <v>41507</v>
      </c>
      <c r="U25" s="4" t="s">
        <v>18</v>
      </c>
      <c r="V25" s="5" t="s">
        <v>1</v>
      </c>
      <c r="W25" s="6" t="s">
        <v>52</v>
      </c>
      <c r="X25" s="7"/>
      <c r="Y25" s="1">
        <f t="shared" ref="Y25:Y34" si="11">VALUE(MID(W25,1,1))</f>
        <v>2</v>
      </c>
      <c r="Z25" s="1">
        <f t="shared" ref="Z25:Z34" si="12">VALUE(MID(W25,3,1))</f>
        <v>1</v>
      </c>
      <c r="AA25" s="1"/>
      <c r="AC25">
        <f t="shared" si="3"/>
        <v>3</v>
      </c>
      <c r="AD25">
        <f t="shared" si="4"/>
        <v>0</v>
      </c>
    </row>
    <row r="26" spans="1:30">
      <c r="A26" s="15">
        <f t="shared" si="8"/>
        <v>3.08</v>
      </c>
      <c r="B26" s="1">
        <f t="shared" ref="B26:N26" si="13">VLOOKUP($A26,$A$2:$N$21,COLUMN(B4),0)</f>
        <v>8</v>
      </c>
      <c r="C26" s="1" t="str">
        <f t="shared" si="13"/>
        <v>Сток</v>
      </c>
      <c r="D26" s="1">
        <f t="shared" si="13"/>
        <v>0</v>
      </c>
      <c r="E26" s="1">
        <f t="shared" si="13"/>
        <v>0</v>
      </c>
      <c r="F26" s="1">
        <f t="shared" si="13"/>
        <v>0</v>
      </c>
      <c r="G26" s="1">
        <f t="shared" si="13"/>
        <v>0</v>
      </c>
      <c r="H26" s="1">
        <f t="shared" si="13"/>
        <v>0</v>
      </c>
      <c r="I26" s="1">
        <f t="shared" si="13"/>
        <v>0</v>
      </c>
      <c r="J26" s="12">
        <f t="shared" si="13"/>
        <v>6</v>
      </c>
      <c r="K26" s="1">
        <f t="shared" si="13"/>
        <v>0</v>
      </c>
      <c r="L26" s="1">
        <f t="shared" si="13"/>
        <v>0</v>
      </c>
      <c r="M26" s="1">
        <f t="shared" si="13"/>
        <v>0</v>
      </c>
      <c r="N26" s="1">
        <f t="shared" si="13"/>
        <v>0</v>
      </c>
      <c r="S26" s="8">
        <v>3</v>
      </c>
      <c r="T26" s="10">
        <v>41517</v>
      </c>
      <c r="U26" s="4" t="s">
        <v>6</v>
      </c>
      <c r="V26" s="5" t="s">
        <v>10</v>
      </c>
      <c r="W26" s="6" t="s">
        <v>9</v>
      </c>
      <c r="X26" s="7"/>
      <c r="Y26" s="1">
        <f t="shared" si="11"/>
        <v>0</v>
      </c>
      <c r="Z26" s="1">
        <f t="shared" si="12"/>
        <v>1</v>
      </c>
      <c r="AA26" s="1"/>
      <c r="AC26">
        <f t="shared" si="3"/>
        <v>0</v>
      </c>
      <c r="AD26">
        <f t="shared" si="4"/>
        <v>3</v>
      </c>
    </row>
    <row r="27" spans="1:30">
      <c r="A27" s="15">
        <f t="shared" si="8"/>
        <v>3.12</v>
      </c>
      <c r="B27" s="1">
        <f t="shared" ref="B27:N27" si="14">VLOOKUP($A27,$A$2:$N$21,COLUMN(B5),0)</f>
        <v>12</v>
      </c>
      <c r="C27" s="1" t="str">
        <f t="shared" si="14"/>
        <v>Тоттенхем</v>
      </c>
      <c r="D27" s="1">
        <f t="shared" si="14"/>
        <v>0</v>
      </c>
      <c r="E27" s="1">
        <f t="shared" si="14"/>
        <v>0</v>
      </c>
      <c r="F27" s="1">
        <f t="shared" si="14"/>
        <v>0</v>
      </c>
      <c r="G27" s="1">
        <f t="shared" si="14"/>
        <v>0</v>
      </c>
      <c r="H27" s="1">
        <f t="shared" si="14"/>
        <v>0</v>
      </c>
      <c r="I27" s="1">
        <f t="shared" si="14"/>
        <v>0</v>
      </c>
      <c r="J27" s="12">
        <f t="shared" si="14"/>
        <v>6</v>
      </c>
      <c r="K27" s="1">
        <f t="shared" si="14"/>
        <v>0</v>
      </c>
      <c r="L27" s="1">
        <f t="shared" si="14"/>
        <v>0</v>
      </c>
      <c r="M27" s="1">
        <f t="shared" si="14"/>
        <v>0</v>
      </c>
      <c r="N27" s="1">
        <f t="shared" si="14"/>
        <v>0</v>
      </c>
      <c r="S27" s="8">
        <v>3</v>
      </c>
      <c r="T27" s="10">
        <v>41517</v>
      </c>
      <c r="U27" s="4" t="s">
        <v>7</v>
      </c>
      <c r="V27" s="5" t="s">
        <v>3</v>
      </c>
      <c r="W27" s="6" t="s">
        <v>31</v>
      </c>
      <c r="X27" s="7"/>
      <c r="Y27" s="1">
        <f t="shared" si="11"/>
        <v>0</v>
      </c>
      <c r="Z27" s="1">
        <f t="shared" si="12"/>
        <v>0</v>
      </c>
      <c r="AA27" s="1"/>
      <c r="AC27">
        <f t="shared" si="3"/>
        <v>1</v>
      </c>
      <c r="AD27">
        <f t="shared" si="4"/>
        <v>1</v>
      </c>
    </row>
    <row r="28" spans="1:30">
      <c r="A28" s="15">
        <f t="shared" si="8"/>
        <v>3.15</v>
      </c>
      <c r="B28" s="1">
        <f t="shared" ref="B28:N28" si="15">VLOOKUP($A28,$A$2:$N$21,COLUMN(B6),0)</f>
        <v>15</v>
      </c>
      <c r="C28" s="1" t="str">
        <f t="shared" si="15"/>
        <v>Манчестер С</v>
      </c>
      <c r="D28" s="1">
        <f t="shared" si="15"/>
        <v>0</v>
      </c>
      <c r="E28" s="1">
        <f t="shared" si="15"/>
        <v>0</v>
      </c>
      <c r="F28" s="1">
        <f t="shared" si="15"/>
        <v>0</v>
      </c>
      <c r="G28" s="1">
        <f t="shared" si="15"/>
        <v>0</v>
      </c>
      <c r="H28" s="1">
        <f t="shared" si="15"/>
        <v>0</v>
      </c>
      <c r="I28" s="1">
        <f t="shared" si="15"/>
        <v>0</v>
      </c>
      <c r="J28" s="12">
        <f t="shared" si="15"/>
        <v>6</v>
      </c>
      <c r="K28" s="1">
        <f t="shared" si="15"/>
        <v>0</v>
      </c>
      <c r="L28" s="1">
        <f t="shared" si="15"/>
        <v>0</v>
      </c>
      <c r="M28" s="1">
        <f t="shared" si="15"/>
        <v>0</v>
      </c>
      <c r="N28" s="1">
        <f t="shared" si="15"/>
        <v>0</v>
      </c>
      <c r="S28" s="8">
        <v>3</v>
      </c>
      <c r="T28" s="10">
        <v>41517</v>
      </c>
      <c r="U28" s="4" t="s">
        <v>16</v>
      </c>
      <c r="V28" s="5" t="s">
        <v>4</v>
      </c>
      <c r="W28" s="6" t="s">
        <v>53</v>
      </c>
      <c r="X28" s="7"/>
      <c r="Y28" s="1">
        <f t="shared" si="11"/>
        <v>3</v>
      </c>
      <c r="Z28" s="1">
        <f t="shared" si="12"/>
        <v>1</v>
      </c>
      <c r="AA28" s="1"/>
      <c r="AC28">
        <f t="shared" si="3"/>
        <v>3</v>
      </c>
      <c r="AD28">
        <f t="shared" si="4"/>
        <v>0</v>
      </c>
    </row>
    <row r="29" spans="1:30">
      <c r="A29" s="15">
        <f t="shared" si="8"/>
        <v>7.02</v>
      </c>
      <c r="B29" s="1">
        <f t="shared" ref="B29:N29" si="16">VLOOKUP($A29,$A$2:$N$21,COLUMN(B7),0)</f>
        <v>2</v>
      </c>
      <c r="C29" s="1" t="str">
        <f t="shared" si="16"/>
        <v>Вест Хем</v>
      </c>
      <c r="D29" s="1">
        <f t="shared" si="16"/>
        <v>0</v>
      </c>
      <c r="E29" s="1">
        <f t="shared" si="16"/>
        <v>0</v>
      </c>
      <c r="F29" s="1">
        <f t="shared" si="16"/>
        <v>0</v>
      </c>
      <c r="G29" s="1">
        <f t="shared" si="16"/>
        <v>0</v>
      </c>
      <c r="H29" s="1">
        <f t="shared" si="16"/>
        <v>0</v>
      </c>
      <c r="I29" s="1">
        <f t="shared" si="16"/>
        <v>0</v>
      </c>
      <c r="J29" s="12">
        <f t="shared" si="16"/>
        <v>4</v>
      </c>
      <c r="K29" s="1">
        <f t="shared" si="16"/>
        <v>0</v>
      </c>
      <c r="L29" s="1">
        <f t="shared" si="16"/>
        <v>0</v>
      </c>
      <c r="M29" s="1">
        <f t="shared" si="16"/>
        <v>0</v>
      </c>
      <c r="N29" s="1">
        <f t="shared" si="16"/>
        <v>0</v>
      </c>
      <c r="S29" s="8">
        <v>3</v>
      </c>
      <c r="T29" s="10">
        <v>41517</v>
      </c>
      <c r="U29" s="4" t="s">
        <v>20</v>
      </c>
      <c r="V29" s="5" t="s">
        <v>19</v>
      </c>
      <c r="W29" s="6" t="s">
        <v>54</v>
      </c>
      <c r="X29" s="7"/>
      <c r="Y29" s="1">
        <f t="shared" si="11"/>
        <v>2</v>
      </c>
      <c r="Z29" s="1">
        <f t="shared" si="12"/>
        <v>0</v>
      </c>
      <c r="AA29" s="1"/>
      <c r="AC29">
        <f t="shared" si="3"/>
        <v>3</v>
      </c>
      <c r="AD29">
        <f t="shared" si="4"/>
        <v>0</v>
      </c>
    </row>
    <row r="30" spans="1:30">
      <c r="A30" s="15">
        <f t="shared" si="8"/>
        <v>7.03</v>
      </c>
      <c r="B30" s="1">
        <f t="shared" ref="B30:N30" si="17">VLOOKUP($A30,$A$2:$N$21,COLUMN(B8),0)</f>
        <v>3</v>
      </c>
      <c r="C30" s="1" t="str">
        <f t="shared" si="17"/>
        <v>Норвич</v>
      </c>
      <c r="D30" s="1">
        <f t="shared" si="17"/>
        <v>0</v>
      </c>
      <c r="E30" s="1">
        <f t="shared" si="17"/>
        <v>0</v>
      </c>
      <c r="F30" s="1">
        <f t="shared" si="17"/>
        <v>0</v>
      </c>
      <c r="G30" s="1">
        <f t="shared" si="17"/>
        <v>0</v>
      </c>
      <c r="H30" s="1">
        <f t="shared" si="17"/>
        <v>0</v>
      </c>
      <c r="I30" s="1">
        <f t="shared" si="17"/>
        <v>0</v>
      </c>
      <c r="J30" s="12">
        <f t="shared" si="17"/>
        <v>4</v>
      </c>
      <c r="K30" s="1">
        <f t="shared" si="17"/>
        <v>0</v>
      </c>
      <c r="L30" s="1">
        <f t="shared" si="17"/>
        <v>0</v>
      </c>
      <c r="M30" s="1">
        <f t="shared" si="17"/>
        <v>0</v>
      </c>
      <c r="N30" s="1">
        <f t="shared" si="17"/>
        <v>0</v>
      </c>
      <c r="S30" s="8">
        <v>3</v>
      </c>
      <c r="T30" s="10">
        <v>41517</v>
      </c>
      <c r="U30" s="4" t="s">
        <v>12</v>
      </c>
      <c r="V30" s="5" t="s">
        <v>5</v>
      </c>
      <c r="W30" s="6" t="s">
        <v>36</v>
      </c>
      <c r="X30" s="7"/>
      <c r="Y30" s="1">
        <f t="shared" si="11"/>
        <v>1</v>
      </c>
      <c r="Z30" s="1">
        <f t="shared" si="12"/>
        <v>0</v>
      </c>
      <c r="AA30" s="1"/>
      <c r="AC30">
        <f t="shared" si="3"/>
        <v>3</v>
      </c>
      <c r="AD30">
        <f t="shared" si="4"/>
        <v>0</v>
      </c>
    </row>
    <row r="31" spans="1:30">
      <c r="A31" s="15">
        <f t="shared" si="8"/>
        <v>7.06</v>
      </c>
      <c r="B31" s="1">
        <f t="shared" ref="B31:N31" si="18">VLOOKUP($A31,$A$2:$N$21,COLUMN(B9),0)</f>
        <v>6</v>
      </c>
      <c r="C31" s="1" t="str">
        <f t="shared" si="18"/>
        <v>Кардифф</v>
      </c>
      <c r="D31" s="1">
        <f t="shared" si="18"/>
        <v>0</v>
      </c>
      <c r="E31" s="1">
        <f t="shared" si="18"/>
        <v>0</v>
      </c>
      <c r="F31" s="1">
        <f t="shared" si="18"/>
        <v>0</v>
      </c>
      <c r="G31" s="1">
        <f t="shared" si="18"/>
        <v>0</v>
      </c>
      <c r="H31" s="1">
        <f t="shared" si="18"/>
        <v>0</v>
      </c>
      <c r="I31" s="1">
        <f t="shared" si="18"/>
        <v>0</v>
      </c>
      <c r="J31" s="12">
        <f t="shared" si="18"/>
        <v>4</v>
      </c>
      <c r="K31" s="1">
        <f t="shared" si="18"/>
        <v>0</v>
      </c>
      <c r="L31" s="1">
        <f t="shared" si="18"/>
        <v>0</v>
      </c>
      <c r="M31" s="1">
        <f t="shared" si="18"/>
        <v>0</v>
      </c>
      <c r="N31" s="1">
        <f t="shared" si="18"/>
        <v>0</v>
      </c>
      <c r="S31" s="8">
        <v>3</v>
      </c>
      <c r="T31" s="10">
        <v>41517</v>
      </c>
      <c r="U31" s="4" t="s">
        <v>21</v>
      </c>
      <c r="V31" s="5" t="s">
        <v>13</v>
      </c>
      <c r="W31" s="6" t="s">
        <v>36</v>
      </c>
      <c r="X31" s="7"/>
      <c r="Y31" s="1">
        <f t="shared" si="11"/>
        <v>1</v>
      </c>
      <c r="Z31" s="1">
        <f t="shared" si="12"/>
        <v>0</v>
      </c>
      <c r="AA31" s="1"/>
      <c r="AC31">
        <f t="shared" si="3"/>
        <v>3</v>
      </c>
      <c r="AD31">
        <f t="shared" si="4"/>
        <v>0</v>
      </c>
    </row>
    <row r="32" spans="1:30">
      <c r="A32" s="15">
        <f t="shared" si="8"/>
        <v>7.07</v>
      </c>
      <c r="B32" s="1">
        <f t="shared" ref="B32:N32" si="19">VLOOKUP($A32,$A$2:$N$21,COLUMN(B10),0)</f>
        <v>7</v>
      </c>
      <c r="C32" s="1" t="str">
        <f t="shared" si="19"/>
        <v>Саутгемптон</v>
      </c>
      <c r="D32" s="1">
        <f t="shared" si="19"/>
        <v>0</v>
      </c>
      <c r="E32" s="1">
        <f t="shared" si="19"/>
        <v>0</v>
      </c>
      <c r="F32" s="1">
        <f t="shared" si="19"/>
        <v>0</v>
      </c>
      <c r="G32" s="1">
        <f t="shared" si="19"/>
        <v>0</v>
      </c>
      <c r="H32" s="1">
        <f t="shared" si="19"/>
        <v>0</v>
      </c>
      <c r="I32" s="1">
        <f t="shared" si="19"/>
        <v>0</v>
      </c>
      <c r="J32" s="12">
        <f t="shared" si="19"/>
        <v>4</v>
      </c>
      <c r="K32" s="1">
        <f t="shared" si="19"/>
        <v>0</v>
      </c>
      <c r="L32" s="1">
        <f t="shared" si="19"/>
        <v>0</v>
      </c>
      <c r="M32" s="1">
        <f t="shared" si="19"/>
        <v>0</v>
      </c>
      <c r="N32" s="1">
        <f t="shared" si="19"/>
        <v>0</v>
      </c>
      <c r="S32" s="8">
        <v>3</v>
      </c>
      <c r="T32" s="10">
        <v>41518</v>
      </c>
      <c r="U32" s="4" t="s">
        <v>0</v>
      </c>
      <c r="V32" s="5" t="s">
        <v>17</v>
      </c>
      <c r="W32" s="6" t="s">
        <v>11</v>
      </c>
      <c r="X32" s="7"/>
      <c r="Y32" s="1">
        <f t="shared" si="11"/>
        <v>1</v>
      </c>
      <c r="Z32" s="1">
        <f t="shared" si="12"/>
        <v>0</v>
      </c>
      <c r="AA32" s="1"/>
      <c r="AC32">
        <f t="shared" si="3"/>
        <v>3</v>
      </c>
      <c r="AD32">
        <f t="shared" si="4"/>
        <v>0</v>
      </c>
    </row>
    <row r="33" spans="1:30">
      <c r="A33" s="15">
        <f t="shared" si="8"/>
        <v>7.11</v>
      </c>
      <c r="B33" s="1">
        <f t="shared" ref="B33:N33" si="20">VLOOKUP($A33,$A$2:$N$21,COLUMN(B11),0)</f>
        <v>11</v>
      </c>
      <c r="C33" s="1" t="str">
        <f t="shared" si="20"/>
        <v>Манчестер Ю</v>
      </c>
      <c r="D33" s="1">
        <f t="shared" si="20"/>
        <v>0</v>
      </c>
      <c r="E33" s="1">
        <f t="shared" si="20"/>
        <v>0</v>
      </c>
      <c r="F33" s="1">
        <f t="shared" si="20"/>
        <v>0</v>
      </c>
      <c r="G33" s="1">
        <f t="shared" si="20"/>
        <v>0</v>
      </c>
      <c r="H33" s="1">
        <f t="shared" si="20"/>
        <v>0</v>
      </c>
      <c r="I33" s="1">
        <f t="shared" si="20"/>
        <v>0</v>
      </c>
      <c r="J33" s="12">
        <f t="shared" si="20"/>
        <v>4</v>
      </c>
      <c r="K33" s="1">
        <f t="shared" si="20"/>
        <v>0</v>
      </c>
      <c r="L33" s="1">
        <f t="shared" si="20"/>
        <v>0</v>
      </c>
      <c r="M33" s="1">
        <f t="shared" si="20"/>
        <v>0</v>
      </c>
      <c r="N33" s="1">
        <f t="shared" si="20"/>
        <v>0</v>
      </c>
      <c r="S33" s="8">
        <v>3</v>
      </c>
      <c r="T33" s="10">
        <v>41518</v>
      </c>
      <c r="U33" s="4" t="s">
        <v>8</v>
      </c>
      <c r="V33" s="5" t="s">
        <v>14</v>
      </c>
      <c r="W33" s="6" t="s">
        <v>55</v>
      </c>
      <c r="X33" s="7"/>
      <c r="Y33" s="1">
        <f t="shared" si="11"/>
        <v>0</v>
      </c>
      <c r="Z33" s="1">
        <f t="shared" si="12"/>
        <v>2</v>
      </c>
      <c r="AA33" s="1"/>
      <c r="AC33">
        <f t="shared" si="3"/>
        <v>0</v>
      </c>
      <c r="AD33">
        <f t="shared" si="4"/>
        <v>3</v>
      </c>
    </row>
    <row r="34" spans="1:30">
      <c r="A34" s="15">
        <f t="shared" si="8"/>
        <v>7.14</v>
      </c>
      <c r="B34" s="1">
        <f t="shared" ref="B34:N34" si="21">VLOOKUP($A34,$A$2:$N$21,COLUMN(B12),0)</f>
        <v>14</v>
      </c>
      <c r="C34" s="1" t="str">
        <f t="shared" si="21"/>
        <v>Ньюкасл</v>
      </c>
      <c r="D34" s="1">
        <f t="shared" si="21"/>
        <v>0</v>
      </c>
      <c r="E34" s="1">
        <f t="shared" si="21"/>
        <v>0</v>
      </c>
      <c r="F34" s="1">
        <f t="shared" si="21"/>
        <v>0</v>
      </c>
      <c r="G34" s="1">
        <f t="shared" si="21"/>
        <v>0</v>
      </c>
      <c r="H34" s="1">
        <f t="shared" si="21"/>
        <v>0</v>
      </c>
      <c r="I34" s="1">
        <f t="shared" si="21"/>
        <v>0</v>
      </c>
      <c r="J34" s="12">
        <f t="shared" si="21"/>
        <v>4</v>
      </c>
      <c r="K34" s="1">
        <f t="shared" si="21"/>
        <v>0</v>
      </c>
      <c r="L34" s="1">
        <f t="shared" si="21"/>
        <v>0</v>
      </c>
      <c r="M34" s="1">
        <f t="shared" si="21"/>
        <v>0</v>
      </c>
      <c r="N34" s="1">
        <f t="shared" si="21"/>
        <v>0</v>
      </c>
      <c r="S34" s="8">
        <v>3</v>
      </c>
      <c r="T34" s="10">
        <v>41518</v>
      </c>
      <c r="U34" s="4" t="s">
        <v>2</v>
      </c>
      <c r="V34" s="5" t="s">
        <v>15</v>
      </c>
      <c r="W34" s="6" t="s">
        <v>11</v>
      </c>
      <c r="X34" s="9"/>
      <c r="Y34" s="1">
        <f t="shared" si="11"/>
        <v>1</v>
      </c>
      <c r="Z34" s="1">
        <f t="shared" si="12"/>
        <v>0</v>
      </c>
      <c r="AA34" s="1"/>
      <c r="AC34">
        <f t="shared" si="3"/>
        <v>3</v>
      </c>
      <c r="AD34">
        <f t="shared" si="4"/>
        <v>0</v>
      </c>
    </row>
    <row r="35" spans="1:30">
      <c r="A35" s="15">
        <f t="shared" si="8"/>
        <v>13.05</v>
      </c>
      <c r="B35" s="1">
        <f t="shared" ref="B35:N35" si="22">VLOOKUP($A35,$A$2:$N$21,COLUMN(B13),0)</f>
        <v>5</v>
      </c>
      <c r="C35" s="1" t="str">
        <f t="shared" si="22"/>
        <v>Астон Вилла</v>
      </c>
      <c r="D35" s="1">
        <f t="shared" si="22"/>
        <v>0</v>
      </c>
      <c r="E35" s="1">
        <f t="shared" si="22"/>
        <v>0</v>
      </c>
      <c r="F35" s="1">
        <f t="shared" si="22"/>
        <v>0</v>
      </c>
      <c r="G35" s="1">
        <f t="shared" si="22"/>
        <v>0</v>
      </c>
      <c r="H35" s="1">
        <f t="shared" si="22"/>
        <v>0</v>
      </c>
      <c r="I35" s="1">
        <f t="shared" si="22"/>
        <v>0</v>
      </c>
      <c r="J35" s="12">
        <f t="shared" si="22"/>
        <v>3</v>
      </c>
      <c r="K35" s="1">
        <f t="shared" si="22"/>
        <v>0</v>
      </c>
      <c r="L35" s="1">
        <f t="shared" si="22"/>
        <v>0</v>
      </c>
      <c r="M35" s="1">
        <f t="shared" si="22"/>
        <v>0</v>
      </c>
      <c r="N35" s="1">
        <f t="shared" si="22"/>
        <v>0</v>
      </c>
    </row>
    <row r="36" spans="1:30">
      <c r="A36" s="15">
        <f t="shared" si="8"/>
        <v>13.09</v>
      </c>
      <c r="B36" s="1">
        <f t="shared" ref="B36:N36" si="23">VLOOKUP($A36,$A$2:$N$21,COLUMN(B14),0)</f>
        <v>9</v>
      </c>
      <c r="C36" s="1" t="str">
        <f t="shared" si="23"/>
        <v>Эвертон</v>
      </c>
      <c r="D36" s="1">
        <f t="shared" si="23"/>
        <v>0</v>
      </c>
      <c r="E36" s="1">
        <f t="shared" si="23"/>
        <v>0</v>
      </c>
      <c r="F36" s="1">
        <f t="shared" si="23"/>
        <v>0</v>
      </c>
      <c r="G36" s="1">
        <f t="shared" si="23"/>
        <v>0</v>
      </c>
      <c r="H36" s="1">
        <f t="shared" si="23"/>
        <v>0</v>
      </c>
      <c r="I36" s="1">
        <f t="shared" si="23"/>
        <v>0</v>
      </c>
      <c r="J36" s="12">
        <f t="shared" si="23"/>
        <v>3</v>
      </c>
      <c r="K36" s="1">
        <f t="shared" si="23"/>
        <v>0</v>
      </c>
      <c r="L36" s="1">
        <f t="shared" si="23"/>
        <v>0</v>
      </c>
      <c r="M36" s="1">
        <f t="shared" si="23"/>
        <v>0</v>
      </c>
      <c r="N36" s="1">
        <f t="shared" si="23"/>
        <v>0</v>
      </c>
    </row>
    <row r="37" spans="1:30">
      <c r="A37" s="15">
        <f t="shared" si="8"/>
        <v>13.1</v>
      </c>
      <c r="B37" s="1">
        <f t="shared" ref="B37:N37" si="24">VLOOKUP($A37,$A$2:$N$21,COLUMN(B15),0)</f>
        <v>10</v>
      </c>
      <c r="C37" s="1" t="str">
        <f t="shared" si="24"/>
        <v>Фулхем</v>
      </c>
      <c r="D37" s="1">
        <f t="shared" si="24"/>
        <v>0</v>
      </c>
      <c r="E37" s="1">
        <f t="shared" si="24"/>
        <v>0</v>
      </c>
      <c r="F37" s="1">
        <f t="shared" si="24"/>
        <v>0</v>
      </c>
      <c r="G37" s="1">
        <f t="shared" si="24"/>
        <v>0</v>
      </c>
      <c r="H37" s="1">
        <f t="shared" si="24"/>
        <v>0</v>
      </c>
      <c r="I37" s="1">
        <f t="shared" si="24"/>
        <v>0</v>
      </c>
      <c r="J37" s="12">
        <f t="shared" si="24"/>
        <v>3</v>
      </c>
      <c r="K37" s="1">
        <f t="shared" si="24"/>
        <v>0</v>
      </c>
      <c r="L37" s="1">
        <f t="shared" si="24"/>
        <v>0</v>
      </c>
      <c r="M37" s="1">
        <f t="shared" si="24"/>
        <v>0</v>
      </c>
      <c r="N37" s="1">
        <f t="shared" si="24"/>
        <v>0</v>
      </c>
    </row>
    <row r="38" spans="1:30">
      <c r="A38" s="15">
        <f t="shared" si="8"/>
        <v>13.13</v>
      </c>
      <c r="B38" s="1">
        <f t="shared" ref="B38:N38" si="25">VLOOKUP($A38,$A$2:$N$21,COLUMN(B16),0)</f>
        <v>13</v>
      </c>
      <c r="C38" s="1" t="str">
        <f t="shared" si="25"/>
        <v>Халл</v>
      </c>
      <c r="D38" s="1">
        <f t="shared" si="25"/>
        <v>0</v>
      </c>
      <c r="E38" s="1">
        <f t="shared" si="25"/>
        <v>0</v>
      </c>
      <c r="F38" s="1">
        <f t="shared" si="25"/>
        <v>0</v>
      </c>
      <c r="G38" s="1">
        <f t="shared" si="25"/>
        <v>0</v>
      </c>
      <c r="H38" s="1">
        <f t="shared" si="25"/>
        <v>0</v>
      </c>
      <c r="I38" s="1">
        <f t="shared" si="25"/>
        <v>0</v>
      </c>
      <c r="J38" s="12">
        <f t="shared" si="25"/>
        <v>3</v>
      </c>
      <c r="K38" s="1">
        <f t="shared" si="25"/>
        <v>0</v>
      </c>
      <c r="L38" s="1">
        <f t="shared" si="25"/>
        <v>0</v>
      </c>
      <c r="M38" s="1">
        <f t="shared" si="25"/>
        <v>0</v>
      </c>
      <c r="N38" s="1">
        <f t="shared" si="25"/>
        <v>0</v>
      </c>
    </row>
    <row r="39" spans="1:30">
      <c r="A39" s="15">
        <f t="shared" si="8"/>
        <v>13.17</v>
      </c>
      <c r="B39" s="1">
        <f t="shared" ref="B39:N39" si="26">VLOOKUP($A39,$A$2:$N$21,COLUMN(B17),0)</f>
        <v>17</v>
      </c>
      <c r="C39" s="1" t="str">
        <f t="shared" si="26"/>
        <v>Кристал Пэлас</v>
      </c>
      <c r="D39" s="1">
        <f t="shared" si="26"/>
        <v>0</v>
      </c>
      <c r="E39" s="1">
        <f t="shared" si="26"/>
        <v>0</v>
      </c>
      <c r="F39" s="1">
        <f t="shared" si="26"/>
        <v>0</v>
      </c>
      <c r="G39" s="1">
        <f t="shared" si="26"/>
        <v>0</v>
      </c>
      <c r="H39" s="1">
        <f t="shared" si="26"/>
        <v>0</v>
      </c>
      <c r="I39" s="1">
        <f t="shared" si="26"/>
        <v>0</v>
      </c>
      <c r="J39" s="12">
        <f t="shared" si="26"/>
        <v>3</v>
      </c>
      <c r="K39" s="1">
        <f t="shared" si="26"/>
        <v>0</v>
      </c>
      <c r="L39" s="1">
        <f t="shared" si="26"/>
        <v>0</v>
      </c>
      <c r="M39" s="1">
        <f t="shared" si="26"/>
        <v>0</v>
      </c>
      <c r="N39" s="1">
        <f t="shared" si="26"/>
        <v>0</v>
      </c>
    </row>
    <row r="40" spans="1:30">
      <c r="A40" s="15">
        <f t="shared" si="8"/>
        <v>13.18</v>
      </c>
      <c r="B40" s="1">
        <f t="shared" ref="B40:N40" si="27">VLOOKUP($A40,$A$2:$N$21,COLUMN(B18),0)</f>
        <v>18</v>
      </c>
      <c r="C40" s="1" t="str">
        <f t="shared" si="27"/>
        <v>Суонси</v>
      </c>
      <c r="D40" s="1">
        <f t="shared" si="27"/>
        <v>0</v>
      </c>
      <c r="E40" s="1">
        <f t="shared" si="27"/>
        <v>0</v>
      </c>
      <c r="F40" s="1">
        <f t="shared" si="27"/>
        <v>0</v>
      </c>
      <c r="G40" s="1">
        <f t="shared" si="27"/>
        <v>0</v>
      </c>
      <c r="H40" s="1">
        <f t="shared" si="27"/>
        <v>0</v>
      </c>
      <c r="I40" s="1">
        <f t="shared" si="27"/>
        <v>0</v>
      </c>
      <c r="J40" s="12">
        <f t="shared" si="27"/>
        <v>3</v>
      </c>
      <c r="K40" s="1">
        <f t="shared" si="27"/>
        <v>0</v>
      </c>
      <c r="L40" s="1">
        <f t="shared" si="27"/>
        <v>0</v>
      </c>
      <c r="M40" s="1">
        <f t="shared" si="27"/>
        <v>0</v>
      </c>
      <c r="N40" s="1">
        <f t="shared" si="27"/>
        <v>0</v>
      </c>
    </row>
    <row r="41" spans="1:30">
      <c r="A41" s="15">
        <f t="shared" si="8"/>
        <v>19.190000000000001</v>
      </c>
      <c r="B41" s="1">
        <f t="shared" ref="B41:N41" si="28">VLOOKUP($A41,$A$2:$N$21,COLUMN(B19),0)</f>
        <v>19</v>
      </c>
      <c r="C41" s="1" t="str">
        <f t="shared" si="28"/>
        <v>Сандерленд</v>
      </c>
      <c r="D41" s="1">
        <f t="shared" si="28"/>
        <v>0</v>
      </c>
      <c r="E41" s="1">
        <f t="shared" si="28"/>
        <v>0</v>
      </c>
      <c r="F41" s="1">
        <f t="shared" si="28"/>
        <v>0</v>
      </c>
      <c r="G41" s="1">
        <f t="shared" si="28"/>
        <v>0</v>
      </c>
      <c r="H41" s="1">
        <f t="shared" si="28"/>
        <v>0</v>
      </c>
      <c r="I41" s="1">
        <f t="shared" si="28"/>
        <v>0</v>
      </c>
      <c r="J41" s="12">
        <f t="shared" si="28"/>
        <v>1</v>
      </c>
      <c r="K41" s="1">
        <f t="shared" si="28"/>
        <v>0</v>
      </c>
      <c r="L41" s="1">
        <f t="shared" si="28"/>
        <v>0</v>
      </c>
      <c r="M41" s="1">
        <f t="shared" si="28"/>
        <v>0</v>
      </c>
      <c r="N41" s="1">
        <f t="shared" si="28"/>
        <v>0</v>
      </c>
    </row>
    <row r="42" spans="1:30">
      <c r="A42" s="15">
        <f t="shared" si="8"/>
        <v>19.2</v>
      </c>
      <c r="B42" s="1">
        <f t="shared" ref="B42:N42" si="29">VLOOKUP($A42,$A$2:$N$21,COLUMN(B20),0)</f>
        <v>20</v>
      </c>
      <c r="C42" s="1" t="str">
        <f t="shared" si="29"/>
        <v>Вест-Бромвич</v>
      </c>
      <c r="D42" s="1">
        <f t="shared" si="29"/>
        <v>0</v>
      </c>
      <c r="E42" s="1">
        <f t="shared" si="29"/>
        <v>0</v>
      </c>
      <c r="F42" s="1">
        <f t="shared" si="29"/>
        <v>0</v>
      </c>
      <c r="G42" s="1">
        <f t="shared" si="29"/>
        <v>0</v>
      </c>
      <c r="H42" s="1">
        <f t="shared" si="29"/>
        <v>0</v>
      </c>
      <c r="I42" s="1">
        <f t="shared" si="29"/>
        <v>0</v>
      </c>
      <c r="J42" s="12">
        <f t="shared" si="29"/>
        <v>1</v>
      </c>
      <c r="K42" s="1">
        <f t="shared" si="29"/>
        <v>0</v>
      </c>
      <c r="L42" s="1">
        <f t="shared" si="29"/>
        <v>0</v>
      </c>
      <c r="M42" s="1">
        <f t="shared" si="29"/>
        <v>0</v>
      </c>
      <c r="N42" s="1">
        <f t="shared" si="29"/>
        <v>0</v>
      </c>
    </row>
  </sheetData>
  <sortState ref="B2:O21">
    <sortCondition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2014-03-16T21:36:59Z</dcterms:modified>
</cp:coreProperties>
</file>