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75" windowWidth="19095" windowHeight="11760" tabRatio="765" activeTab="5"/>
  </bookViews>
  <sheets>
    <sheet name="Титул" sheetId="1" r:id="rId1"/>
    <sheet name="ИсхДанные" sheetId="2" r:id="rId2"/>
    <sheet name="СписокШкола" sheetId="3" r:id="rId3"/>
    <sheet name="СписокКлассы" sheetId="4" r:id="rId4"/>
    <sheet name="Нагрузка" sheetId="7" r:id="rId5"/>
    <sheet name="1 класс" sheetId="5" r:id="rId6"/>
    <sheet name="1 клОтчет" sheetId="6" r:id="rId7"/>
  </sheets>
  <definedNames>
    <definedName name="_xlnm._FilterDatabase" localSheetId="5" hidden="1">'1 класс'!$R$6:$R$25</definedName>
    <definedName name="_xlnm._FilterDatabase" localSheetId="6" hidden="1">'1 клОтчет'!$D$3:$D$12</definedName>
    <definedName name="_xlnm._FilterDatabase" localSheetId="1" hidden="1">ИсхДанные!$D$11:$D$35</definedName>
    <definedName name="_xlnm._FilterDatabase" localSheetId="3" hidden="1">СписокКлассы!$A$2:$L$33</definedName>
    <definedName name="_xlnm._FilterDatabase" localSheetId="2" hidden="1">СписокШкола!$C$2:$D$132</definedName>
  </definedNames>
  <calcPr calcId="125725"/>
</workbook>
</file>

<file path=xl/calcChain.xml><?xml version="1.0" encoding="utf-8"?>
<calcChain xmlns="http://schemas.openxmlformats.org/spreadsheetml/2006/main">
  <c r="M32" i="5"/>
  <c r="E26" i="6" a="1"/>
  <c r="E26" s="1"/>
  <c r="E24" a="1"/>
  <c r="E24" s="1"/>
  <c r="E25" a="1"/>
  <c r="E25" s="1"/>
  <c r="E23" a="1"/>
  <c r="E23" s="1"/>
  <c r="M7" i="5" l="1"/>
  <c r="M8"/>
  <c r="M9"/>
  <c r="M10"/>
  <c r="M11"/>
  <c r="M12"/>
  <c r="M6"/>
  <c r="O7"/>
  <c r="O8"/>
  <c r="O9"/>
  <c r="O10"/>
  <c r="O11"/>
  <c r="O12"/>
  <c r="O6"/>
  <c r="N7"/>
  <c r="N8"/>
  <c r="N9"/>
  <c r="N10"/>
  <c r="N11"/>
  <c r="N12"/>
  <c r="N6"/>
  <c r="D31"/>
  <c r="E31"/>
  <c r="F31"/>
  <c r="G31"/>
  <c r="H31"/>
  <c r="I31"/>
  <c r="J31"/>
  <c r="K31"/>
  <c r="L31"/>
  <c r="C31"/>
  <c r="D32"/>
  <c r="E32"/>
  <c r="F32"/>
  <c r="G32"/>
  <c r="H32"/>
  <c r="I32"/>
  <c r="J32"/>
  <c r="K32"/>
  <c r="L32"/>
  <c r="C32"/>
  <c r="Q15"/>
  <c r="Q16"/>
  <c r="Q17"/>
  <c r="Q18"/>
  <c r="Q19"/>
  <c r="Q20"/>
  <c r="Q21"/>
  <c r="Q22"/>
  <c r="Q23"/>
  <c r="Q24"/>
  <c r="Q25"/>
  <c r="Q13"/>
  <c r="Q14"/>
  <c r="Q7"/>
  <c r="Q8"/>
  <c r="Q9"/>
  <c r="Q10"/>
  <c r="Q11"/>
  <c r="Q12"/>
  <c r="Q6"/>
  <c r="D26" l="1"/>
  <c r="E26"/>
  <c r="F26"/>
  <c r="G26"/>
  <c r="H26"/>
  <c r="I26"/>
  <c r="J26"/>
  <c r="K26"/>
  <c r="C26"/>
  <c r="B4" i="4" l="1" a="1"/>
  <c r="B4" s="1"/>
  <c r="R24" i="5" l="1"/>
  <c r="R25"/>
  <c r="C14" i="6" l="1"/>
  <c r="C15"/>
  <c r="C16"/>
  <c r="C17"/>
  <c r="C18"/>
  <c r="C19"/>
  <c r="C20"/>
  <c r="C21"/>
  <c r="C22"/>
  <c r="C4"/>
  <c r="C5"/>
  <c r="C6" s="1"/>
  <c r="C7" s="1"/>
  <c r="C8" s="1"/>
  <c r="C9" s="1"/>
  <c r="C10" s="1"/>
  <c r="C11" s="1"/>
  <c r="C12" s="1"/>
  <c r="A1"/>
  <c r="D27" i="5"/>
  <c r="D28"/>
  <c r="D29"/>
  <c r="D30"/>
  <c r="F27"/>
  <c r="F28"/>
  <c r="F29"/>
  <c r="F30"/>
  <c r="C27"/>
  <c r="C28"/>
  <c r="C29"/>
  <c r="C30"/>
  <c r="G27"/>
  <c r="G28"/>
  <c r="G29"/>
  <c r="G30"/>
  <c r="H27"/>
  <c r="H28"/>
  <c r="H29"/>
  <c r="H30"/>
  <c r="I27"/>
  <c r="I28"/>
  <c r="I29"/>
  <c r="I30"/>
  <c r="E27"/>
  <c r="E28"/>
  <c r="E29"/>
  <c r="E30"/>
  <c r="J30"/>
  <c r="K30"/>
  <c r="J29"/>
  <c r="K29"/>
  <c r="J28"/>
  <c r="K28"/>
  <c r="J27"/>
  <c r="K27"/>
  <c r="N2"/>
  <c r="C3"/>
  <c r="C1"/>
  <c r="N1"/>
  <c r="B6"/>
  <c r="A7"/>
  <c r="A8" s="1"/>
  <c r="A1"/>
  <c r="C31" i="4" a="1"/>
  <c r="C31" s="1"/>
  <c r="D31" a="1"/>
  <c r="D31" s="1"/>
  <c r="E31" a="1"/>
  <c r="E31" s="1"/>
  <c r="F31" a="1"/>
  <c r="F31" s="1"/>
  <c r="G31" a="1"/>
  <c r="G31" s="1"/>
  <c r="H31" a="1"/>
  <c r="H31" s="1"/>
  <c r="I31" a="1"/>
  <c r="I31" s="1"/>
  <c r="J31" a="1"/>
  <c r="J31" s="1"/>
  <c r="K31" a="1"/>
  <c r="K31" s="1"/>
  <c r="L31" a="1"/>
  <c r="L31" s="1"/>
  <c r="C32" a="1"/>
  <c r="C32" s="1"/>
  <c r="D32" a="1"/>
  <c r="D32" s="1"/>
  <c r="E32" a="1"/>
  <c r="E32" s="1"/>
  <c r="F32" a="1"/>
  <c r="F32" s="1"/>
  <c r="G32" a="1"/>
  <c r="G32" s="1"/>
  <c r="H32" a="1"/>
  <c r="H32" s="1"/>
  <c r="I32" a="1"/>
  <c r="I32" s="1"/>
  <c r="J32" a="1"/>
  <c r="J32" s="1"/>
  <c r="K32" a="1"/>
  <c r="K32" s="1"/>
  <c r="L32" a="1"/>
  <c r="L32" s="1"/>
  <c r="C33" a="1"/>
  <c r="C33" s="1"/>
  <c r="D33" a="1"/>
  <c r="D33" s="1"/>
  <c r="E33" a="1"/>
  <c r="E33" s="1"/>
  <c r="F33" a="1"/>
  <c r="F33" s="1"/>
  <c r="G33" a="1"/>
  <c r="G33" s="1"/>
  <c r="H33" a="1"/>
  <c r="H33" s="1"/>
  <c r="I33" a="1"/>
  <c r="I33" s="1"/>
  <c r="J33" a="1"/>
  <c r="J33" s="1"/>
  <c r="K33" a="1"/>
  <c r="K33" s="1"/>
  <c r="L33" a="1"/>
  <c r="L33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J5" a="1"/>
  <c r="J5" s="1"/>
  <c r="K5" a="1"/>
  <c r="K5" s="1"/>
  <c r="L5" a="1"/>
  <c r="L5" s="1"/>
  <c r="C6" a="1"/>
  <c r="C6" s="1"/>
  <c r="D6" a="1"/>
  <c r="D6" s="1"/>
  <c r="E6" a="1"/>
  <c r="E6" s="1"/>
  <c r="F6" a="1"/>
  <c r="F6" s="1"/>
  <c r="G6" a="1"/>
  <c r="G6" s="1"/>
  <c r="H6" a="1"/>
  <c r="H6" s="1"/>
  <c r="I6" a="1"/>
  <c r="I6" s="1"/>
  <c r="J6" a="1"/>
  <c r="J6" s="1"/>
  <c r="K6" a="1"/>
  <c r="K6" s="1"/>
  <c r="L6" a="1"/>
  <c r="L6" s="1"/>
  <c r="C7" a="1"/>
  <c r="C7" s="1"/>
  <c r="D7" a="1"/>
  <c r="D7" s="1"/>
  <c r="E7" a="1"/>
  <c r="E7" s="1"/>
  <c r="F7" a="1"/>
  <c r="F7" s="1"/>
  <c r="G7" a="1"/>
  <c r="G7" s="1"/>
  <c r="H7" a="1"/>
  <c r="H7" s="1"/>
  <c r="I7" a="1"/>
  <c r="I7" s="1"/>
  <c r="J7" a="1"/>
  <c r="J7" s="1"/>
  <c r="K7" a="1"/>
  <c r="K7" s="1"/>
  <c r="L7" a="1"/>
  <c r="L7" s="1"/>
  <c r="C8" a="1"/>
  <c r="C8" s="1"/>
  <c r="D8" a="1"/>
  <c r="D8" s="1"/>
  <c r="E8" a="1"/>
  <c r="E8" s="1"/>
  <c r="F8" a="1"/>
  <c r="F8" s="1"/>
  <c r="G8" a="1"/>
  <c r="G8" s="1"/>
  <c r="H8" a="1"/>
  <c r="H8" s="1"/>
  <c r="I8" a="1"/>
  <c r="I8" s="1"/>
  <c r="J8" a="1"/>
  <c r="J8" s="1"/>
  <c r="K8" a="1"/>
  <c r="K8" s="1"/>
  <c r="L8" a="1"/>
  <c r="L8" s="1"/>
  <c r="C9" a="1"/>
  <c r="C9" s="1"/>
  <c r="D9" a="1"/>
  <c r="D9" s="1"/>
  <c r="E9" a="1"/>
  <c r="E9" s="1"/>
  <c r="F9" a="1"/>
  <c r="F9" s="1"/>
  <c r="G9" a="1"/>
  <c r="G9" s="1"/>
  <c r="H9" a="1"/>
  <c r="H9" s="1"/>
  <c r="I9" a="1"/>
  <c r="I9" s="1"/>
  <c r="J9" a="1"/>
  <c r="J9" s="1"/>
  <c r="K9" a="1"/>
  <c r="K9" s="1"/>
  <c r="L9" a="1"/>
  <c r="L9" s="1"/>
  <c r="C10" a="1"/>
  <c r="C10" s="1"/>
  <c r="D10" a="1"/>
  <c r="D10" s="1"/>
  <c r="E10" a="1"/>
  <c r="E10" s="1"/>
  <c r="F10" a="1"/>
  <c r="F10" s="1"/>
  <c r="G10" a="1"/>
  <c r="G10" s="1"/>
  <c r="H10" a="1"/>
  <c r="H10" s="1"/>
  <c r="I10" a="1"/>
  <c r="I10" s="1"/>
  <c r="J10" a="1"/>
  <c r="J10" s="1"/>
  <c r="K10" a="1"/>
  <c r="K10" s="1"/>
  <c r="L10" a="1"/>
  <c r="L10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J11" a="1"/>
  <c r="J11" s="1"/>
  <c r="K11" a="1"/>
  <c r="K11" s="1"/>
  <c r="L11" a="1"/>
  <c r="L11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J12" a="1"/>
  <c r="J12" s="1"/>
  <c r="K12" a="1"/>
  <c r="K12" s="1"/>
  <c r="L12" a="1"/>
  <c r="L12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J13" a="1"/>
  <c r="J13" s="1"/>
  <c r="K13" a="1"/>
  <c r="K13" s="1"/>
  <c r="L13" a="1"/>
  <c r="L13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J14" a="1"/>
  <c r="J14" s="1"/>
  <c r="K14" a="1"/>
  <c r="K14" s="1"/>
  <c r="L14" a="1"/>
  <c r="L14" s="1"/>
  <c r="C15" a="1"/>
  <c r="C15" s="1"/>
  <c r="D15" a="1"/>
  <c r="D15" s="1"/>
  <c r="E15" a="1"/>
  <c r="E15" s="1"/>
  <c r="F15" a="1"/>
  <c r="F15" s="1"/>
  <c r="G15" a="1"/>
  <c r="G15" s="1"/>
  <c r="H15" a="1"/>
  <c r="H15" s="1"/>
  <c r="I15" a="1"/>
  <c r="I15" s="1"/>
  <c r="J15" a="1"/>
  <c r="J15" s="1"/>
  <c r="K15" a="1"/>
  <c r="K15" s="1"/>
  <c r="L15" a="1"/>
  <c r="L15" s="1"/>
  <c r="C16" a="1"/>
  <c r="C16" s="1"/>
  <c r="D16" a="1"/>
  <c r="D16" s="1"/>
  <c r="E16" a="1"/>
  <c r="E16" s="1"/>
  <c r="F16" a="1"/>
  <c r="F16" s="1"/>
  <c r="G16" a="1"/>
  <c r="G16" s="1"/>
  <c r="H16" a="1"/>
  <c r="H16" s="1"/>
  <c r="I16" a="1"/>
  <c r="I16" s="1"/>
  <c r="J16" a="1"/>
  <c r="J16" s="1"/>
  <c r="K16" a="1"/>
  <c r="K16" s="1"/>
  <c r="L16" a="1"/>
  <c r="L16" s="1"/>
  <c r="C17" a="1"/>
  <c r="C17" s="1"/>
  <c r="D17" a="1"/>
  <c r="D17" s="1"/>
  <c r="E17" a="1"/>
  <c r="E17" s="1"/>
  <c r="F17" a="1"/>
  <c r="F17" s="1"/>
  <c r="G17" a="1"/>
  <c r="G17" s="1"/>
  <c r="H17" a="1"/>
  <c r="H17" s="1"/>
  <c r="I17" a="1"/>
  <c r="I17" s="1"/>
  <c r="J17" a="1"/>
  <c r="J17" s="1"/>
  <c r="K17" a="1"/>
  <c r="K17" s="1"/>
  <c r="L17" a="1"/>
  <c r="L17" s="1"/>
  <c r="C18" a="1"/>
  <c r="C18" s="1"/>
  <c r="D18" a="1"/>
  <c r="D18" s="1"/>
  <c r="E18" a="1"/>
  <c r="E18" s="1"/>
  <c r="F18" a="1"/>
  <c r="F18" s="1"/>
  <c r="G18" a="1"/>
  <c r="G18" s="1"/>
  <c r="H18" a="1"/>
  <c r="H18" s="1"/>
  <c r="I18" a="1"/>
  <c r="I18" s="1"/>
  <c r="J18" a="1"/>
  <c r="J18" s="1"/>
  <c r="K18" a="1"/>
  <c r="K18" s="1"/>
  <c r="L18" a="1"/>
  <c r="L18" s="1"/>
  <c r="C19" a="1"/>
  <c r="C19" s="1"/>
  <c r="D19" a="1"/>
  <c r="D19" s="1"/>
  <c r="E19" a="1"/>
  <c r="E19" s="1"/>
  <c r="F19" a="1"/>
  <c r="F19" s="1"/>
  <c r="G19" a="1"/>
  <c r="G19" s="1"/>
  <c r="H19" a="1"/>
  <c r="H19" s="1"/>
  <c r="I19" a="1"/>
  <c r="I19" s="1"/>
  <c r="J19" a="1"/>
  <c r="J19" s="1"/>
  <c r="K19" a="1"/>
  <c r="K19" s="1"/>
  <c r="L19" a="1"/>
  <c r="L19" s="1"/>
  <c r="C20" a="1"/>
  <c r="C20" s="1"/>
  <c r="D20" a="1"/>
  <c r="D20" s="1"/>
  <c r="E20" a="1"/>
  <c r="E20" s="1"/>
  <c r="F20" a="1"/>
  <c r="F20" s="1"/>
  <c r="G20" a="1"/>
  <c r="G20" s="1"/>
  <c r="H20" a="1"/>
  <c r="H20" s="1"/>
  <c r="I20" a="1"/>
  <c r="I20" s="1"/>
  <c r="J20" a="1"/>
  <c r="J20" s="1"/>
  <c r="K20" a="1"/>
  <c r="K20" s="1"/>
  <c r="L20" a="1"/>
  <c r="L20" s="1"/>
  <c r="C21" a="1"/>
  <c r="C21" s="1"/>
  <c r="D21" a="1"/>
  <c r="D21" s="1"/>
  <c r="E21" a="1"/>
  <c r="E21" s="1"/>
  <c r="F21" a="1"/>
  <c r="F21" s="1"/>
  <c r="G21" a="1"/>
  <c r="G21" s="1"/>
  <c r="H21" a="1"/>
  <c r="H21" s="1"/>
  <c r="I21" a="1"/>
  <c r="I21" s="1"/>
  <c r="J21" a="1"/>
  <c r="J21" s="1"/>
  <c r="K21" a="1"/>
  <c r="K21" s="1"/>
  <c r="L21" a="1"/>
  <c r="L21" s="1"/>
  <c r="C22" a="1"/>
  <c r="C22" s="1"/>
  <c r="D22" a="1"/>
  <c r="D22" s="1"/>
  <c r="E22" a="1"/>
  <c r="E22" s="1"/>
  <c r="F22" a="1"/>
  <c r="F22" s="1"/>
  <c r="G22" a="1"/>
  <c r="G22" s="1"/>
  <c r="H22" a="1"/>
  <c r="H22" s="1"/>
  <c r="I22" a="1"/>
  <c r="I22" s="1"/>
  <c r="J22" a="1"/>
  <c r="J22" s="1"/>
  <c r="K22" a="1"/>
  <c r="K22" s="1"/>
  <c r="L22" a="1"/>
  <c r="L22" s="1"/>
  <c r="C23" a="1"/>
  <c r="C23" s="1"/>
  <c r="D23" a="1"/>
  <c r="D23" s="1"/>
  <c r="E23" a="1"/>
  <c r="E23" s="1"/>
  <c r="F23" a="1"/>
  <c r="F23" s="1"/>
  <c r="G23" a="1"/>
  <c r="G23" s="1"/>
  <c r="H23" a="1"/>
  <c r="H23" s="1"/>
  <c r="I23" a="1"/>
  <c r="I23" s="1"/>
  <c r="J23" a="1"/>
  <c r="J23" s="1"/>
  <c r="K23" a="1"/>
  <c r="K23" s="1"/>
  <c r="L23" a="1"/>
  <c r="L23" s="1"/>
  <c r="C24" a="1"/>
  <c r="C24" s="1"/>
  <c r="D24" a="1"/>
  <c r="D24" s="1"/>
  <c r="E24" a="1"/>
  <c r="E24" s="1"/>
  <c r="F24" a="1"/>
  <c r="F24" s="1"/>
  <c r="G24" a="1"/>
  <c r="G24" s="1"/>
  <c r="H24" a="1"/>
  <c r="H24" s="1"/>
  <c r="I24" a="1"/>
  <c r="I24" s="1"/>
  <c r="J24" a="1"/>
  <c r="J24" s="1"/>
  <c r="K24" a="1"/>
  <c r="K24" s="1"/>
  <c r="L24" a="1"/>
  <c r="L24" s="1"/>
  <c r="C25" a="1"/>
  <c r="C25" s="1"/>
  <c r="D25" a="1"/>
  <c r="D25" s="1"/>
  <c r="E25" a="1"/>
  <c r="E25" s="1"/>
  <c r="F25" a="1"/>
  <c r="F25" s="1"/>
  <c r="G25" a="1"/>
  <c r="G25" s="1"/>
  <c r="H25" a="1"/>
  <c r="H25" s="1"/>
  <c r="I25" a="1"/>
  <c r="I25" s="1"/>
  <c r="J25" a="1"/>
  <c r="J25" s="1"/>
  <c r="K25" a="1"/>
  <c r="K25" s="1"/>
  <c r="L25" a="1"/>
  <c r="L25" s="1"/>
  <c r="C26" a="1"/>
  <c r="C26" s="1"/>
  <c r="D26" a="1"/>
  <c r="D26" s="1"/>
  <c r="E26" a="1"/>
  <c r="E26" s="1"/>
  <c r="F26" a="1"/>
  <c r="F26" s="1"/>
  <c r="G26" a="1"/>
  <c r="G26" s="1"/>
  <c r="H26" a="1"/>
  <c r="H26" s="1"/>
  <c r="I26" a="1"/>
  <c r="I26" s="1"/>
  <c r="J26" a="1"/>
  <c r="J26" s="1"/>
  <c r="K26" a="1"/>
  <c r="K26" s="1"/>
  <c r="L26" a="1"/>
  <c r="L26" s="1"/>
  <c r="C27" a="1"/>
  <c r="C27" s="1"/>
  <c r="D27" a="1"/>
  <c r="D27" s="1"/>
  <c r="E27" a="1"/>
  <c r="E27" s="1"/>
  <c r="F27" a="1"/>
  <c r="F27" s="1"/>
  <c r="G27" a="1"/>
  <c r="G27" s="1"/>
  <c r="H27" a="1"/>
  <c r="H27" s="1"/>
  <c r="I27" a="1"/>
  <c r="I27" s="1"/>
  <c r="J27" a="1"/>
  <c r="J27" s="1"/>
  <c r="K27" a="1"/>
  <c r="K27" s="1"/>
  <c r="L27" a="1"/>
  <c r="L27" s="1"/>
  <c r="C28" a="1"/>
  <c r="C28" s="1"/>
  <c r="D28" a="1"/>
  <c r="D28" s="1"/>
  <c r="E28" a="1"/>
  <c r="E28" s="1"/>
  <c r="F28" a="1"/>
  <c r="F28" s="1"/>
  <c r="G28" a="1"/>
  <c r="G28" s="1"/>
  <c r="H28" a="1"/>
  <c r="H28" s="1"/>
  <c r="I28" a="1"/>
  <c r="I28" s="1"/>
  <c r="J28" a="1"/>
  <c r="J28" s="1"/>
  <c r="K28" a="1"/>
  <c r="K28" s="1"/>
  <c r="L28" a="1"/>
  <c r="L28" s="1"/>
  <c r="C29" a="1"/>
  <c r="C29" s="1"/>
  <c r="D29" a="1"/>
  <c r="D29" s="1"/>
  <c r="E29" a="1"/>
  <c r="E29" s="1"/>
  <c r="F29" a="1"/>
  <c r="F29" s="1"/>
  <c r="G29" a="1"/>
  <c r="G29" s="1"/>
  <c r="H29" a="1"/>
  <c r="H29" s="1"/>
  <c r="I29" a="1"/>
  <c r="I29" s="1"/>
  <c r="J29" a="1"/>
  <c r="J29" s="1"/>
  <c r="K29" a="1"/>
  <c r="K29" s="1"/>
  <c r="L29" a="1"/>
  <c r="L29" s="1"/>
  <c r="C30" a="1"/>
  <c r="C30" s="1"/>
  <c r="D30" a="1"/>
  <c r="D30" s="1"/>
  <c r="E30" a="1"/>
  <c r="E30" s="1"/>
  <c r="F30" a="1"/>
  <c r="F30" s="1"/>
  <c r="G30" a="1"/>
  <c r="G30" s="1"/>
  <c r="H30" a="1"/>
  <c r="H30" s="1"/>
  <c r="I30" a="1"/>
  <c r="I30" s="1"/>
  <c r="J30" a="1"/>
  <c r="J30" s="1"/>
  <c r="K30" a="1"/>
  <c r="K30" s="1"/>
  <c r="L30" a="1"/>
  <c r="L30" s="1"/>
  <c r="D4" a="1"/>
  <c r="D4" s="1"/>
  <c r="E4" a="1"/>
  <c r="E4" s="1"/>
  <c r="F4" a="1"/>
  <c r="F4" s="1"/>
  <c r="G4" a="1"/>
  <c r="G4" s="1"/>
  <c r="H4" a="1"/>
  <c r="H4" s="1"/>
  <c r="I4" a="1"/>
  <c r="I4" s="1"/>
  <c r="J4" a="1"/>
  <c r="J4" s="1"/>
  <c r="K4" a="1"/>
  <c r="K4" s="1"/>
  <c r="L4" a="1"/>
  <c r="L4" s="1"/>
  <c r="C4" a="1"/>
  <c r="C4" s="1"/>
  <c r="B5" a="1"/>
  <c r="B5" s="1"/>
  <c r="B7" i="5" s="1"/>
  <c r="B6" i="4" a="1"/>
  <c r="B6" s="1"/>
  <c r="B8" i="5" s="1"/>
  <c r="B7" i="4" a="1"/>
  <c r="B7" s="1"/>
  <c r="B9" i="5" s="1"/>
  <c r="B8" i="4" a="1"/>
  <c r="B8" s="1"/>
  <c r="B10" i="5" s="1"/>
  <c r="B9" i="4" a="1"/>
  <c r="B9" s="1"/>
  <c r="B11" i="5" s="1"/>
  <c r="B10" i="4" a="1"/>
  <c r="B10" s="1"/>
  <c r="B12" i="5" s="1"/>
  <c r="B11" i="4" a="1"/>
  <c r="B11" s="1"/>
  <c r="B13" i="5" s="1"/>
  <c r="B12" i="4" a="1"/>
  <c r="B12" s="1"/>
  <c r="B14" i="5" s="1"/>
  <c r="B13" i="4" a="1"/>
  <c r="B13" s="1"/>
  <c r="B15" i="5" s="1"/>
  <c r="B14" i="4" a="1"/>
  <c r="B14" s="1"/>
  <c r="B16" i="5" s="1"/>
  <c r="B15" i="4" a="1"/>
  <c r="B15" s="1"/>
  <c r="B17" i="5" s="1"/>
  <c r="B16" i="4" a="1"/>
  <c r="B16" s="1"/>
  <c r="B18" i="5" s="1"/>
  <c r="B17" i="4" a="1"/>
  <c r="B17" s="1"/>
  <c r="B19" i="5" s="1"/>
  <c r="B18" i="4" a="1"/>
  <c r="B18" s="1"/>
  <c r="B20" i="5" s="1"/>
  <c r="B19" i="4" a="1"/>
  <c r="B19" s="1"/>
  <c r="B21" i="5" s="1"/>
  <c r="B20" i="4" a="1"/>
  <c r="B20" s="1"/>
  <c r="B22" i="5" s="1"/>
  <c r="B21" i="4" a="1"/>
  <c r="B21" s="1"/>
  <c r="B23" i="5" s="1"/>
  <c r="B22" i="4" a="1"/>
  <c r="B22" s="1"/>
  <c r="B24" i="5" s="1"/>
  <c r="B23" i="4" a="1"/>
  <c r="B23" s="1"/>
  <c r="B25" i="5" s="1"/>
  <c r="B24" i="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G12" i="1"/>
  <c r="G13"/>
  <c r="G14"/>
  <c r="G15"/>
  <c r="G16"/>
  <c r="G17"/>
  <c r="G18"/>
  <c r="G19"/>
  <c r="G20"/>
  <c r="G21"/>
  <c r="G11"/>
  <c r="C2" i="6" s="1"/>
  <c r="B4" i="3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H6" i="2"/>
  <c r="D36"/>
  <c r="D37"/>
  <c r="D38"/>
  <c r="D39"/>
  <c r="D40"/>
  <c r="H26"/>
  <c r="H27"/>
  <c r="H28"/>
  <c r="H29"/>
  <c r="H30"/>
  <c r="H31"/>
  <c r="H32"/>
  <c r="H33"/>
  <c r="H34"/>
  <c r="H35"/>
  <c r="H36"/>
  <c r="H37"/>
  <c r="H38"/>
  <c r="H39"/>
  <c r="H40"/>
  <c r="H13"/>
  <c r="H14"/>
  <c r="H15"/>
  <c r="H16"/>
  <c r="H17"/>
  <c r="H18"/>
  <c r="H19"/>
  <c r="H20"/>
  <c r="H21"/>
  <c r="H22"/>
  <c r="H23"/>
  <c r="H24"/>
  <c r="H25"/>
  <c r="H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9" i="5" l="1"/>
  <c r="G23" i="1"/>
  <c r="J36" i="5"/>
  <c r="I34"/>
  <c r="G34"/>
  <c r="I33"/>
  <c r="G33"/>
  <c r="H35"/>
  <c r="I36"/>
  <c r="G36"/>
  <c r="K36"/>
  <c r="H34"/>
  <c r="C34"/>
  <c r="H33"/>
  <c r="I35"/>
  <c r="G35"/>
  <c r="H36"/>
  <c r="E35"/>
  <c r="F36"/>
  <c r="E34"/>
  <c r="E36"/>
  <c r="E33"/>
  <c r="C35"/>
  <c r="F33"/>
  <c r="F34"/>
  <c r="F35"/>
  <c r="D36"/>
  <c r="D34"/>
  <c r="D33"/>
  <c r="D35"/>
  <c r="C36"/>
  <c r="C33"/>
  <c r="K34"/>
  <c r="K33"/>
  <c r="K35"/>
  <c r="M28"/>
  <c r="M29"/>
  <c r="M30"/>
  <c r="M31"/>
  <c r="M27"/>
  <c r="J34"/>
  <c r="J35"/>
  <c r="J33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s="1"/>
  <c r="D12" i="6" a="1"/>
  <c r="D12" s="1"/>
  <c r="D22" a="1"/>
  <c r="D22" s="1"/>
  <c r="D27" l="1" a="1"/>
  <c r="D27" s="1"/>
  <c r="D23" a="1"/>
  <c r="D23" s="1"/>
  <c r="D30" a="1"/>
  <c r="D30" s="1"/>
  <c r="D25" a="1"/>
  <c r="D25" s="1"/>
  <c r="D14" a="1"/>
  <c r="D14" s="1"/>
  <c r="D29" a="1"/>
  <c r="D29" s="1"/>
  <c r="D15" a="1"/>
  <c r="D15" s="1"/>
  <c r="D16" a="1"/>
  <c r="D16" s="1"/>
  <c r="D33" a="1"/>
  <c r="D33" s="1"/>
  <c r="D28" a="1"/>
  <c r="D28" s="1"/>
  <c r="B28" s="1"/>
  <c r="D24" a="1"/>
  <c r="D24" s="1"/>
  <c r="D4" a="1"/>
  <c r="D4" s="1"/>
  <c r="D13" a="1"/>
  <c r="D13" s="1"/>
  <c r="D26" a="1"/>
  <c r="D26" s="1"/>
  <c r="D3" a="1"/>
  <c r="D3" s="1"/>
  <c r="D6" a="1"/>
  <c r="D6" s="1"/>
  <c r="D7" a="1"/>
  <c r="D7" s="1"/>
  <c r="D32" a="1"/>
  <c r="D32" s="1"/>
  <c r="D8" a="1"/>
  <c r="D8" s="1"/>
  <c r="D31" a="1"/>
  <c r="D31" s="1"/>
  <c r="B31" s="1"/>
  <c r="D5" a="1"/>
  <c r="D5" s="1"/>
  <c r="D17" a="1"/>
  <c r="D17" s="1"/>
  <c r="D18" a="1"/>
  <c r="D18" s="1"/>
  <c r="D9" a="1"/>
  <c r="D9" s="1"/>
  <c r="D19" a="1"/>
  <c r="D19" s="1"/>
  <c r="D10" a="1"/>
  <c r="D10" s="1"/>
  <c r="D20" a="1"/>
  <c r="D20" s="1"/>
  <c r="D11" a="1"/>
  <c r="D11" s="1"/>
  <c r="D21" a="1"/>
  <c r="D21" s="1"/>
  <c r="B3" l="1"/>
  <c r="B13"/>
  <c r="B23"/>
</calcChain>
</file>

<file path=xl/sharedStrings.xml><?xml version="1.0" encoding="utf-8"?>
<sst xmlns="http://schemas.openxmlformats.org/spreadsheetml/2006/main" count="358" uniqueCount="218">
  <si>
    <t>Программа статистической обработки  и оценки результатов учебной деятельности школы</t>
  </si>
  <si>
    <t>КГУ "Журавлевская средняя школа"</t>
  </si>
  <si>
    <t>2013/14 учебный год</t>
  </si>
  <si>
    <t>3 четверть</t>
  </si>
  <si>
    <t>Класс</t>
  </si>
  <si>
    <t>Уч-ся в классе</t>
  </si>
  <si>
    <t>Фамилия, имя и отчество классного руководителя</t>
  </si>
  <si>
    <t>Дель Елена Дмитриевна</t>
  </si>
  <si>
    <t>Цапко Галина Альбертовна</t>
  </si>
  <si>
    <t>Коргун Лариса Петровна</t>
  </si>
  <si>
    <t>Ибрагимова Елена Шевкетовна</t>
  </si>
  <si>
    <t>Серикбаева Жибек Касеновна</t>
  </si>
  <si>
    <t>Ибрагимова Валентина Ивановна</t>
  </si>
  <si>
    <t>Верховская Елена Анатольевна</t>
  </si>
  <si>
    <t>Чепракова Галина Петровна</t>
  </si>
  <si>
    <t>Аликадиева Роза Рамазановна</t>
  </si>
  <si>
    <t>Катренко Светлана Ивановна</t>
  </si>
  <si>
    <t>Авраменко Надежда Алексеевна</t>
  </si>
  <si>
    <t>№ п/п</t>
  </si>
  <si>
    <t>Фамилии и инициалы учителей</t>
  </si>
  <si>
    <t>Серикбаева Ж.К.</t>
  </si>
  <si>
    <t>Даирова А.Б.</t>
  </si>
  <si>
    <t>Кабулов Е.Б.</t>
  </si>
  <si>
    <t>Чепракова Г.П.</t>
  </si>
  <si>
    <t>Швидкая Т.В.</t>
  </si>
  <si>
    <t>Ибрагимова Е.Ш.</t>
  </si>
  <si>
    <t>Ибрагимова В.И.</t>
  </si>
  <si>
    <t>Аликадиева Р.Р.</t>
  </si>
  <si>
    <t>Верховская Е.А.</t>
  </si>
  <si>
    <t>Середа Ю.В.</t>
  </si>
  <si>
    <t>Катренко С.И.</t>
  </si>
  <si>
    <t>Фролова Н.С.</t>
  </si>
  <si>
    <t>Шевченко В.И.</t>
  </si>
  <si>
    <t>Сватуха Н.А.</t>
  </si>
  <si>
    <t>Лойко И.А.</t>
  </si>
  <si>
    <t>Таблица №1</t>
  </si>
  <si>
    <t>Преподаваемый предмет</t>
  </si>
  <si>
    <t>Таблица №2</t>
  </si>
  <si>
    <t>Авраменко Н.А.</t>
  </si>
  <si>
    <t>Цапко Г.А.</t>
  </si>
  <si>
    <t>Таблица №3</t>
  </si>
  <si>
    <t>Казахский язык</t>
  </si>
  <si>
    <t>Казахская литература</t>
  </si>
  <si>
    <t>Русский язык</t>
  </si>
  <si>
    <t>Русская литература</t>
  </si>
  <si>
    <t>Математика</t>
  </si>
  <si>
    <t>Алгебра</t>
  </si>
  <si>
    <t>Геометрия</t>
  </si>
  <si>
    <t>Познание мира</t>
  </si>
  <si>
    <t>Естествознание</t>
  </si>
  <si>
    <t>География</t>
  </si>
  <si>
    <t>ИЗО</t>
  </si>
  <si>
    <t>Музыка</t>
  </si>
  <si>
    <t>Технология</t>
  </si>
  <si>
    <t>Труды</t>
  </si>
  <si>
    <t>Биология</t>
  </si>
  <si>
    <t>Физика</t>
  </si>
  <si>
    <t>Информатика</t>
  </si>
  <si>
    <t>Химия</t>
  </si>
  <si>
    <t>Английский язык</t>
  </si>
  <si>
    <t>Немецкий язык</t>
  </si>
  <si>
    <t>История Казахстана</t>
  </si>
  <si>
    <t>Всемирная история</t>
  </si>
  <si>
    <t>Обществознание</t>
  </si>
  <si>
    <t>Физкультура</t>
  </si>
  <si>
    <t>НВП</t>
  </si>
  <si>
    <t>Черчение</t>
  </si>
  <si>
    <t>Белокозо А.А.</t>
  </si>
  <si>
    <t>Коргун Л.П.</t>
  </si>
  <si>
    <t>Дель Е.Д.</t>
  </si>
  <si>
    <t>Учебный предмет</t>
  </si>
  <si>
    <t>2 четверть</t>
  </si>
  <si>
    <t>Фамилия, имя и отчество учащихся</t>
  </si>
  <si>
    <t>1 четверть</t>
  </si>
  <si>
    <t>4 четверть</t>
  </si>
  <si>
    <t>Год</t>
  </si>
  <si>
    <t>Бородин Никита Александрович</t>
  </si>
  <si>
    <t>Бутнар Ирина Витальевна</t>
  </si>
  <si>
    <t>Веселов Алексей Андреевич</t>
  </si>
  <si>
    <t>Ганн Данил Александрович</t>
  </si>
  <si>
    <t>Дулап  Тигран Тигранович</t>
  </si>
  <si>
    <t>Кошлаков Роман Анатольевич</t>
  </si>
  <si>
    <t>Ленчук Дмитрий Олегович</t>
  </si>
  <si>
    <t>Панченко Татьяна Юрьевна</t>
  </si>
  <si>
    <t>Перминова Светлана Андреевна</t>
  </si>
  <si>
    <t>Судзиловский Никита Николаевич</t>
  </si>
  <si>
    <t>Ушакова Виктория Федоровна</t>
  </si>
  <si>
    <t>Чабаненко Елизавета Игоревна</t>
  </si>
  <si>
    <t>Ягяева Лера Рустемовна</t>
  </si>
  <si>
    <t>Аксенова Елизавета Витальевна</t>
  </si>
  <si>
    <t>Бойко  Снежана Андреевна</t>
  </si>
  <si>
    <t>Гильгенберг Антон Сергеевич</t>
  </si>
  <si>
    <t>Иващенко Сергей Сергеевич</t>
  </si>
  <si>
    <t>Кобзева Яна Ивановна</t>
  </si>
  <si>
    <t>Лазоренко Марина Алексеевна</t>
  </si>
  <si>
    <t>Рахимова Карина Витальевна</t>
  </si>
  <si>
    <t>Савоськина Лидия Федоровна</t>
  </si>
  <si>
    <t>Стрельцова Анастасия Павловна</t>
  </si>
  <si>
    <t>Тащеев Роман Геннадьевич</t>
  </si>
  <si>
    <t>Выдыш Дмитрий Сергеевич</t>
  </si>
  <si>
    <t>Кайбель Ольга Валерьевна</t>
  </si>
  <si>
    <t>Носачев Богдан  Вадимович</t>
  </si>
  <si>
    <t>Синицкая Алина Петровна</t>
  </si>
  <si>
    <t>Ягяев Сергей Эдуардович</t>
  </si>
  <si>
    <t>Ган Юлия Александровна</t>
  </si>
  <si>
    <t>Горецкая Александра Валерьевна</t>
  </si>
  <si>
    <t>Зима Богдан Александрович</t>
  </si>
  <si>
    <t>Зонтаг Эдуард Константинович</t>
  </si>
  <si>
    <t>Лаптова Марина Витальевна</t>
  </si>
  <si>
    <t>Москаленко Виолетта Александровна</t>
  </si>
  <si>
    <t>Перминов Виталий Иванович</t>
  </si>
  <si>
    <t>Черный Александр Олегович</t>
  </si>
  <si>
    <t>Шаримов Милан Егимбаевич</t>
  </si>
  <si>
    <t>Шишковская Екатерина Валерьевна</t>
  </si>
  <si>
    <t>Арбина Карина Ринатовна</t>
  </si>
  <si>
    <t>Бойко Андрей Андреевич</t>
  </si>
  <si>
    <t>Борисов Никита  Андреевич</t>
  </si>
  <si>
    <t>Гильгенберг Виктория Сергеевна</t>
  </si>
  <si>
    <t>Демихов Виталий Александрович</t>
  </si>
  <si>
    <t>Зонтаг Ангелина Константиновна</t>
  </si>
  <si>
    <t>Ибрагимова Маргарита Изетовна</t>
  </si>
  <si>
    <t>Иващенко Евгения Дмитриевна</t>
  </si>
  <si>
    <t>Пешкова Ульяна Валерьевна</t>
  </si>
  <si>
    <t>Санников Александр Николаевич</t>
  </si>
  <si>
    <t>Тельнов Николай Николаевич</t>
  </si>
  <si>
    <t>Шмидт Иван Дмитриевич</t>
  </si>
  <si>
    <t>Ягяев Виктор Эдуардович</t>
  </si>
  <si>
    <t>Ягяева Регина Рустемовна</t>
  </si>
  <si>
    <t>Аксенова Ирина Александровна</t>
  </si>
  <si>
    <t>Дель  Роман Андреевич</t>
  </si>
  <si>
    <t>Корн Юлия Викторовна</t>
  </si>
  <si>
    <t>Овчинникова Елена Петровна</t>
  </si>
  <si>
    <t>Чабаненко Александр Игоревич</t>
  </si>
  <si>
    <t>Шелег Вячеслав Михайлович</t>
  </si>
  <si>
    <t>Шкитина Ирина Александровна</t>
  </si>
  <si>
    <t>Воронцова Александра Анатольевна</t>
  </si>
  <si>
    <t>Гладкова Лидия Николаевна</t>
  </si>
  <si>
    <t>Корн Андрей Иванович</t>
  </si>
  <si>
    <t>Лаптова Валерия Витальевна</t>
  </si>
  <si>
    <t>Мезина Светлана Алексеевна</t>
  </si>
  <si>
    <t>Николайчук Роман Алексеевич</t>
  </si>
  <si>
    <t>Ушаков Вячеслав Федорович</t>
  </si>
  <si>
    <t>Шкитина Александра Михайловна</t>
  </si>
  <si>
    <t>Амраен Игорь Игоревич</t>
  </si>
  <si>
    <t>Воронцов Анатолий Анатольевич</t>
  </si>
  <si>
    <t>Голубев Сергей Валерьевич</t>
  </si>
  <si>
    <t>Иващенко Анастасия Дмитриевна</t>
  </si>
  <si>
    <t>Корн Дмитрий Иванович</t>
  </si>
  <si>
    <t>Мишарин Максим  Сергеевич</t>
  </si>
  <si>
    <t>Петри  Виктория Юрьевна</t>
  </si>
  <si>
    <t>Рыскина Юлия Александровна</t>
  </si>
  <si>
    <t>Тельнов Сергей Владимирович</t>
  </si>
  <si>
    <t>Чабаненко Оксана Витальевна</t>
  </si>
  <si>
    <t>Ягяев Александр Энверович</t>
  </si>
  <si>
    <t>Мещерякова Олеся Владимировна</t>
  </si>
  <si>
    <t>Поткин Евгений Андреевич</t>
  </si>
  <si>
    <t>Фролов Александр Владимирович</t>
  </si>
  <si>
    <t>Чабаненко Денис Витальевич</t>
  </si>
  <si>
    <t>Аксенова Кристина Александровна</t>
  </si>
  <si>
    <t>Голубев Владимир Валерьевич</t>
  </si>
  <si>
    <t>Корн Кристина Викторовна</t>
  </si>
  <si>
    <t>Мезин Денис Алексеевич</t>
  </si>
  <si>
    <t>Подопригорова Яна Александровна</t>
  </si>
  <si>
    <t>Сидоренко Виктор Николаевич</t>
  </si>
  <si>
    <t>Эберц Елена Владимировна</t>
  </si>
  <si>
    <t>Ягяева Лиля Энверовна</t>
  </si>
  <si>
    <t>Богомолов Андрей Александрович</t>
  </si>
  <si>
    <t>Дель Дмитрий Сергеевич</t>
  </si>
  <si>
    <t>Зуев Дмитрий Сергеевич</t>
  </si>
  <si>
    <t>Либрехт Надежда Сергеевна</t>
  </si>
  <si>
    <t>Санников Юрий Алекссевич</t>
  </si>
  <si>
    <t>Ткаченко Карина Расимовна</t>
  </si>
  <si>
    <t>Шевченко Максим Витальевич</t>
  </si>
  <si>
    <t>Всего:</t>
  </si>
  <si>
    <t>Фамилии и имена учащихся класса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</si>
  <si>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</si>
  <si>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</si>
  <si>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</si>
  <si>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</si>
  <si>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</si>
  <si>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</si>
  <si>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</si>
  <si>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</si>
  <si>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</si>
  <si>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</si>
  <si>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</si>
  <si>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r>
      <t xml:space="preserve"> После добавления или удаления учащегося нужно произвести сортировку           от </t>
    </r>
    <r>
      <rPr>
        <b/>
        <i/>
        <sz val="11"/>
        <rFont val="Calibri"/>
        <family val="2"/>
        <charset val="204"/>
        <scheme val="minor"/>
      </rPr>
      <t>А до Я</t>
    </r>
    <r>
      <rPr>
        <sz val="11"/>
        <rFont val="Calibri"/>
        <family val="2"/>
        <charset val="204"/>
        <scheme val="minor"/>
      </rPr>
      <t xml:space="preserve"> в столбце </t>
    </r>
    <r>
      <rPr>
        <b/>
        <i/>
        <sz val="11"/>
        <rFont val="Calibri"/>
        <family val="2"/>
        <charset val="204"/>
        <scheme val="minor"/>
      </rPr>
      <t>Фамилия, имя и отчество учащихся</t>
    </r>
  </si>
  <si>
    <t>Учебные предметы</t>
  </si>
  <si>
    <t>Успеваемость</t>
  </si>
  <si>
    <t>Степень обученности</t>
  </si>
  <si>
    <t>Качество успеваемости</t>
  </si>
  <si>
    <t>Результаты учащегося</t>
  </si>
  <si>
    <t>класса</t>
  </si>
  <si>
    <t>ВЕДОМОСТЬ  РЕЗУЛЬТАТОВ  УЧЕБНОЙ  ДЕЯТЕЛЬНОСТИ</t>
  </si>
  <si>
    <t>Классный руководитель:</t>
  </si>
  <si>
    <t xml:space="preserve"> Фамилия и инициалы                                           учителя - предметника</t>
  </si>
  <si>
    <t>Количество  "5":</t>
  </si>
  <si>
    <t>Количество  "4":</t>
  </si>
  <si>
    <t>Количество  "3":</t>
  </si>
  <si>
    <t>Количество  "2":</t>
  </si>
  <si>
    <t>Не аттестовано:</t>
  </si>
  <si>
    <t>Освобождено:</t>
  </si>
  <si>
    <t>Средний балл:</t>
  </si>
  <si>
    <t>Степень обученности:</t>
  </si>
  <si>
    <t>Результаты учебной деятельности класса</t>
  </si>
  <si>
    <t>Показатели результатов учебной деятельности в  целом по классу:</t>
  </si>
  <si>
    <t>Процент качества:</t>
  </si>
  <si>
    <t>Процент успеваемости:</t>
  </si>
  <si>
    <t>Всего учащихся в классе:</t>
  </si>
  <si>
    <t>Фамилии, имена               учащихся</t>
  </si>
  <si>
    <t>Пояснения, примечания, причины</t>
  </si>
  <si>
    <t>Учатся на  "5":</t>
  </si>
  <si>
    <t>Учатся  на "4"и"5":</t>
  </si>
  <si>
    <t>Не аттестованы:</t>
  </si>
  <si>
    <t>Не успевают:</t>
  </si>
  <si>
    <t>Освобождены:</t>
  </si>
  <si>
    <t>Р а с п р е д е л е н и е     у ч е б н о й     н а г р у з к и     у ч и т е л е й      п о    к л а с с а м:</t>
  </si>
  <si>
    <t>Вручную вносятся только оценки "5", "4", "3", "2"                                   Не аттестованным проставляется 1, освобожденным - 0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</si>
</sst>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002060"/>
      <name val="Calibri"/>
      <family val="2"/>
      <charset val="204"/>
      <scheme val="minor"/>
    </font>
    <font>
      <b/>
      <i/>
      <sz val="14"/>
      <color rgb="FF0000FF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8" borderId="0" xfId="0" applyFill="1" applyAlignment="1">
      <alignment horizontal="center" vertical="center" wrapText="1"/>
    </xf>
    <xf numFmtId="0" fontId="0" fillId="8" borderId="0" xfId="0" applyFill="1"/>
    <xf numFmtId="0" fontId="0" fillId="9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9" borderId="0" xfId="0" applyFill="1"/>
    <xf numFmtId="0" fontId="0" fillId="0" borderId="0" xfId="0" applyAlignment="1"/>
    <xf numFmtId="0" fontId="0" fillId="6" borderId="0" xfId="0" applyFill="1" applyAlignment="1"/>
    <xf numFmtId="0" fontId="0" fillId="10" borderId="0" xfId="0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10" borderId="0" xfId="0" applyFont="1" applyFill="1" applyBorder="1" applyAlignment="1" applyProtection="1">
      <alignment horizontal="left" vertical="center"/>
      <protection locked="0"/>
    </xf>
    <xf numFmtId="0" fontId="2" fillId="10" borderId="0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3" xfId="0" applyFont="1" applyBorder="1" applyAlignment="1">
      <alignment horizontal="center" textRotation="90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 textRotation="90"/>
    </xf>
    <xf numFmtId="0" fontId="0" fillId="0" borderId="8" xfId="0" applyBorder="1" applyAlignment="1">
      <alignment textRotation="9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 textRotation="90"/>
    </xf>
    <xf numFmtId="164" fontId="0" fillId="0" borderId="11" xfId="0" applyNumberFormat="1" applyBorder="1" applyAlignment="1">
      <alignment horizontal="center" vertical="center" textRotation="90"/>
    </xf>
    <xf numFmtId="164" fontId="0" fillId="0" borderId="9" xfId="0" applyNumberFormat="1" applyBorder="1" applyAlignment="1">
      <alignment horizontal="center" vertical="center" textRotation="90"/>
    </xf>
    <xf numFmtId="2" fontId="0" fillId="0" borderId="3" xfId="0" applyNumberForma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 textRotation="90"/>
    </xf>
    <xf numFmtId="1" fontId="0" fillId="0" borderId="5" xfId="0" applyNumberFormat="1" applyBorder="1" applyAlignment="1">
      <alignment horizontal="center" vertical="center" textRotation="90"/>
    </xf>
    <xf numFmtId="1" fontId="0" fillId="0" borderId="6" xfId="0" applyNumberFormat="1" applyBorder="1" applyAlignment="1">
      <alignment horizontal="center" vertical="center" textRotation="90"/>
    </xf>
    <xf numFmtId="1" fontId="0" fillId="0" borderId="28" xfId="0" applyNumberForma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2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14" fillId="0" borderId="29" xfId="0" applyFont="1" applyBorder="1" applyAlignment="1">
      <alignment horizontal="center" vertical="center"/>
    </xf>
    <xf numFmtId="0" fontId="0" fillId="0" borderId="0" xfId="0" applyNumberFormat="1"/>
    <xf numFmtId="0" fontId="0" fillId="10" borderId="0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3" fillId="0" borderId="19" xfId="0" applyFont="1" applyBorder="1"/>
    <xf numFmtId="0" fontId="2" fillId="0" borderId="8" xfId="0" applyFont="1" applyBorder="1" applyAlignment="1">
      <alignment horizontal="center" vertical="center"/>
    </xf>
    <xf numFmtId="0" fontId="0" fillId="0" borderId="6" xfId="0" applyNumberFormat="1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2" xfId="0" applyBorder="1" applyAlignment="1">
      <alignment horizontal="center" textRotation="90" wrapText="1"/>
    </xf>
    <xf numFmtId="165" fontId="0" fillId="0" borderId="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textRotation="90"/>
    </xf>
    <xf numFmtId="164" fontId="0" fillId="0" borderId="19" xfId="0" applyNumberFormat="1" applyBorder="1" applyAlignment="1">
      <alignment horizontal="center" vertical="center"/>
    </xf>
    <xf numFmtId="9" fontId="0" fillId="0" borderId="19" xfId="0" applyNumberFormat="1" applyBorder="1" applyAlignment="1">
      <alignment vertical="center" wrapText="1"/>
    </xf>
    <xf numFmtId="1" fontId="0" fillId="0" borderId="19" xfId="0" applyNumberFormat="1" applyBorder="1" applyAlignment="1">
      <alignment vertical="center"/>
    </xf>
    <xf numFmtId="9" fontId="0" fillId="0" borderId="19" xfId="0" applyNumberFormat="1" applyBorder="1" applyAlignment="1">
      <alignment vertical="center"/>
    </xf>
    <xf numFmtId="0" fontId="0" fillId="0" borderId="19" xfId="0" applyBorder="1" applyAlignment="1"/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2" fillId="11" borderId="0" xfId="0" applyFont="1" applyFill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9" fontId="0" fillId="0" borderId="33" xfId="0" applyNumberFormat="1" applyBorder="1" applyAlignment="1">
      <alignment horizontal="center" vertical="center" wrapText="1"/>
    </xf>
    <xf numFmtId="9" fontId="0" fillId="0" borderId="34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22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23"/>
  <sheetViews>
    <sheetView workbookViewId="0">
      <selection activeCell="G11" sqref="G11"/>
    </sheetView>
  </sheetViews>
  <sheetFormatPr defaultRowHeight="15"/>
  <sheetData>
    <row r="1" spans="1:30">
      <c r="A1" s="10"/>
      <c r="B1" s="10"/>
      <c r="C1" s="10"/>
      <c r="D1" s="123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0"/>
      <c r="P1" s="10"/>
      <c r="Q1" s="10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>
      <c r="A3" s="10"/>
      <c r="B3" s="10"/>
      <c r="C3" s="10"/>
      <c r="D3" s="10"/>
      <c r="E3" s="10"/>
      <c r="F3" s="123" t="s">
        <v>1</v>
      </c>
      <c r="G3" s="123"/>
      <c r="H3" s="123"/>
      <c r="I3" s="123"/>
      <c r="J3" s="123"/>
      <c r="K3" s="123"/>
      <c r="L3" s="123"/>
      <c r="M3" s="10"/>
      <c r="N3" s="10"/>
      <c r="O3" s="10"/>
      <c r="P3" s="10"/>
      <c r="Q3" s="10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>
      <c r="A5" s="10"/>
      <c r="B5" s="10"/>
      <c r="C5" s="10"/>
      <c r="D5" s="10"/>
      <c r="E5" s="10"/>
      <c r="F5" s="10"/>
      <c r="G5" s="123" t="s">
        <v>2</v>
      </c>
      <c r="H5" s="123"/>
      <c r="I5" s="123"/>
      <c r="J5" s="123"/>
      <c r="K5" s="123"/>
      <c r="L5" s="10"/>
      <c r="M5" s="10"/>
      <c r="N5" s="10"/>
      <c r="O5" s="10"/>
      <c r="P5" s="10"/>
      <c r="Q5" s="10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>
      <c r="A6" s="10"/>
      <c r="B6" s="10"/>
      <c r="C6" s="10"/>
      <c r="D6" s="10"/>
      <c r="E6" s="10"/>
      <c r="F6" s="10"/>
      <c r="G6" s="10"/>
      <c r="H6" s="123" t="s">
        <v>3</v>
      </c>
      <c r="I6" s="123"/>
      <c r="J6" s="123"/>
      <c r="K6" s="10"/>
      <c r="L6" s="10"/>
      <c r="M6" s="10"/>
      <c r="N6" s="10"/>
      <c r="O6" s="10"/>
      <c r="P6" s="10"/>
      <c r="Q6" s="10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9" spans="1:30" ht="30">
      <c r="F9" s="3" t="s">
        <v>4</v>
      </c>
      <c r="G9" s="6" t="s">
        <v>5</v>
      </c>
      <c r="H9" s="124" t="s">
        <v>6</v>
      </c>
      <c r="I9" s="124"/>
      <c r="J9" s="124"/>
      <c r="K9" s="124"/>
      <c r="L9" s="124"/>
    </row>
    <row r="10" spans="1:30">
      <c r="F10" s="4"/>
      <c r="G10" s="7"/>
      <c r="H10" s="9"/>
      <c r="I10" s="9"/>
      <c r="J10" s="9"/>
      <c r="K10" s="9"/>
      <c r="L10" s="9"/>
      <c r="S10" s="26" t="s">
        <v>73</v>
      </c>
    </row>
    <row r="11" spans="1:30">
      <c r="F11" s="5">
        <v>1</v>
      </c>
      <c r="G11" s="8">
        <f>COUNTIF(СписокШкола!C$3:D$132,Титул!F11)</f>
        <v>7</v>
      </c>
      <c r="H11" s="122" t="s">
        <v>17</v>
      </c>
      <c r="I11" s="122"/>
      <c r="J11" s="122"/>
      <c r="K11" s="122"/>
      <c r="L11" s="122"/>
      <c r="S11" s="26" t="s">
        <v>71</v>
      </c>
    </row>
    <row r="12" spans="1:30">
      <c r="F12" s="5">
        <v>2</v>
      </c>
      <c r="G12" s="8">
        <f>COUNTIF(СписокШкола!C$3:D$132,Титул!F12)</f>
        <v>13</v>
      </c>
      <c r="H12" s="122" t="s">
        <v>7</v>
      </c>
      <c r="I12" s="122"/>
      <c r="J12" s="122"/>
      <c r="K12" s="122"/>
      <c r="L12" s="122"/>
      <c r="S12" s="26" t="s">
        <v>3</v>
      </c>
    </row>
    <row r="13" spans="1:30">
      <c r="F13" s="5">
        <v>3</v>
      </c>
      <c r="G13" s="8">
        <f>COUNTIF(СписокШкола!C$3:D$132,Титул!F13)</f>
        <v>10</v>
      </c>
      <c r="H13" s="125" t="s">
        <v>8</v>
      </c>
      <c r="I13" s="125"/>
      <c r="J13" s="125"/>
      <c r="K13" s="125"/>
      <c r="L13" s="125"/>
      <c r="S13" s="26" t="s">
        <v>74</v>
      </c>
    </row>
    <row r="14" spans="1:30">
      <c r="F14" s="5">
        <v>4</v>
      </c>
      <c r="G14" s="8">
        <f>COUNTIF(СписокШкола!C$3:D$132,Титул!F14)</f>
        <v>5</v>
      </c>
      <c r="H14" s="125" t="s">
        <v>9</v>
      </c>
      <c r="I14" s="125"/>
      <c r="J14" s="125"/>
      <c r="K14" s="125"/>
      <c r="L14" s="125"/>
      <c r="S14" s="26" t="s">
        <v>75</v>
      </c>
    </row>
    <row r="15" spans="1:30">
      <c r="F15" s="5">
        <v>5</v>
      </c>
      <c r="G15" s="8">
        <f>COUNTIF(СписокШкола!C$3:D$132,Титул!F15)</f>
        <v>10</v>
      </c>
      <c r="H15" s="125" t="s">
        <v>10</v>
      </c>
      <c r="I15" s="125"/>
      <c r="J15" s="125"/>
      <c r="K15" s="125"/>
      <c r="L15" s="125"/>
    </row>
    <row r="16" spans="1:30">
      <c r="F16" s="5">
        <v>6</v>
      </c>
      <c r="G16" s="8">
        <f>COUNTIF(СписокШкола!C$3:D$132,Титул!F16)</f>
        <v>14</v>
      </c>
      <c r="H16" s="125" t="s">
        <v>11</v>
      </c>
      <c r="I16" s="125"/>
      <c r="J16" s="125"/>
      <c r="K16" s="125"/>
      <c r="L16" s="125"/>
    </row>
    <row r="17" spans="6:12">
      <c r="F17" s="5">
        <v>7</v>
      </c>
      <c r="G17" s="8">
        <f>COUNTIF(СписокШкола!C$3:D$132,Титул!F17)</f>
        <v>7</v>
      </c>
      <c r="H17" s="125" t="s">
        <v>12</v>
      </c>
      <c r="I17" s="125"/>
      <c r="J17" s="125"/>
      <c r="K17" s="125"/>
      <c r="L17" s="125"/>
    </row>
    <row r="18" spans="6:12">
      <c r="F18" s="5">
        <v>8</v>
      </c>
      <c r="G18" s="8">
        <f>COUNTIF(СписокШкола!C$3:D$132,Титул!F18)</f>
        <v>8</v>
      </c>
      <c r="H18" s="125" t="s">
        <v>13</v>
      </c>
      <c r="I18" s="125"/>
      <c r="J18" s="125"/>
      <c r="K18" s="125"/>
      <c r="L18" s="125"/>
    </row>
    <row r="19" spans="6:12">
      <c r="F19" s="5">
        <v>9</v>
      </c>
      <c r="G19" s="8">
        <f>COUNTIF(СписокШкола!C$3:D$132,Титул!F19)</f>
        <v>11</v>
      </c>
      <c r="H19" s="125" t="s">
        <v>14</v>
      </c>
      <c r="I19" s="125"/>
      <c r="J19" s="125"/>
      <c r="K19" s="125"/>
      <c r="L19" s="125"/>
    </row>
    <row r="20" spans="6:12">
      <c r="F20" s="5">
        <v>10</v>
      </c>
      <c r="G20" s="8">
        <f>COUNTIF(СписокШкола!C$3:D$132,Титул!F20)</f>
        <v>4</v>
      </c>
      <c r="H20" s="125" t="s">
        <v>15</v>
      </c>
      <c r="I20" s="125"/>
      <c r="J20" s="125"/>
      <c r="K20" s="125"/>
      <c r="L20" s="125"/>
    </row>
    <row r="21" spans="6:12">
      <c r="F21" s="5">
        <v>11</v>
      </c>
      <c r="G21" s="8">
        <f>COUNTIF(СписокШкола!C$3:D$132,Титул!F21)</f>
        <v>8</v>
      </c>
      <c r="H21" s="125" t="s">
        <v>16</v>
      </c>
      <c r="I21" s="125"/>
      <c r="J21" s="125"/>
      <c r="K21" s="125"/>
      <c r="L21" s="125"/>
    </row>
    <row r="23" spans="6:12">
      <c r="F23" s="29" t="s">
        <v>173</v>
      </c>
      <c r="G23" s="29">
        <f>SUM(G11:G22)</f>
        <v>97</v>
      </c>
    </row>
  </sheetData>
  <mergeCells count="16">
    <mergeCell ref="H19:L19"/>
    <mergeCell ref="H20:L20"/>
    <mergeCell ref="H21:L21"/>
    <mergeCell ref="H12:L12"/>
    <mergeCell ref="H13:L13"/>
    <mergeCell ref="H14:L14"/>
    <mergeCell ref="H15:L15"/>
    <mergeCell ref="H16:L16"/>
    <mergeCell ref="H17:L17"/>
    <mergeCell ref="H18:L18"/>
    <mergeCell ref="H11:L11"/>
    <mergeCell ref="D1:N1"/>
    <mergeCell ref="F3:L3"/>
    <mergeCell ref="G5:K5"/>
    <mergeCell ref="H6:J6"/>
    <mergeCell ref="H9:L9"/>
  </mergeCells>
  <dataValidations count="1">
    <dataValidation type="list" allowBlank="1" showInputMessage="1" showErrorMessage="1" sqref="H6:J6">
      <formula1>$S$10:$S$14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85"/>
  <sheetViews>
    <sheetView workbookViewId="0">
      <pane ySplit="9" topLeftCell="A11" activePane="bottomLeft" state="frozenSplit"/>
      <selection pane="bottomLeft" activeCell="L14" sqref="L14"/>
    </sheetView>
  </sheetViews>
  <sheetFormatPr defaultRowHeight="15"/>
  <cols>
    <col min="1" max="1" width="5.5703125" customWidth="1"/>
    <col min="2" max="2" width="21.5703125" customWidth="1"/>
    <col min="4" max="4" width="5.5703125" customWidth="1"/>
    <col min="5" max="5" width="21.5703125" customWidth="1"/>
    <col min="6" max="6" width="21.7109375" customWidth="1"/>
    <col min="8" max="8" width="5.5703125" customWidth="1"/>
    <col min="9" max="9" width="21.5703125" customWidth="1"/>
  </cols>
  <sheetData>
    <row r="1" spans="1:17">
      <c r="A1" s="10"/>
      <c r="B1" s="10"/>
      <c r="C1" s="10"/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10"/>
      <c r="P1" s="10"/>
      <c r="Q1" s="10"/>
    </row>
    <row r="2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10"/>
      <c r="B3" s="10"/>
      <c r="C3" s="10"/>
      <c r="D3" s="10"/>
      <c r="E3" s="10"/>
      <c r="F3" s="20" t="s">
        <v>1</v>
      </c>
      <c r="G3" s="20"/>
      <c r="H3" s="20"/>
      <c r="I3" s="20"/>
      <c r="J3" s="20"/>
      <c r="K3" s="20"/>
      <c r="L3" s="20"/>
      <c r="M3" s="10"/>
      <c r="N3" s="10"/>
      <c r="O3" s="10"/>
      <c r="P3" s="10"/>
      <c r="Q3" s="10"/>
    </row>
    <row r="4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A5" s="10"/>
      <c r="B5" s="10"/>
      <c r="C5" s="10"/>
      <c r="D5" s="10"/>
      <c r="E5" s="10"/>
      <c r="F5" s="10"/>
      <c r="G5" s="20" t="s">
        <v>2</v>
      </c>
      <c r="H5" s="20"/>
      <c r="I5" s="20"/>
      <c r="J5" s="20"/>
      <c r="K5" s="20"/>
      <c r="L5" s="10"/>
      <c r="M5" s="10"/>
      <c r="N5" s="10"/>
      <c r="O5" s="10"/>
      <c r="P5" s="10"/>
      <c r="Q5" s="10"/>
    </row>
    <row r="6" spans="1:17">
      <c r="A6" s="10"/>
      <c r="B6" s="10"/>
      <c r="C6" s="10"/>
      <c r="D6" s="10"/>
      <c r="E6" s="10"/>
      <c r="F6" s="10"/>
      <c r="G6" s="10"/>
      <c r="H6" s="20" t="str">
        <f>Титул!H6</f>
        <v>3 четверть</v>
      </c>
      <c r="I6" s="20"/>
      <c r="J6" s="20"/>
      <c r="K6" s="10"/>
      <c r="L6" s="10"/>
      <c r="M6" s="10"/>
      <c r="N6" s="10"/>
      <c r="O6" s="10"/>
      <c r="P6" s="10"/>
      <c r="Q6" s="10"/>
    </row>
    <row r="8" spans="1:17">
      <c r="A8" s="126" t="s">
        <v>35</v>
      </c>
      <c r="B8" s="126"/>
      <c r="D8" s="127" t="s">
        <v>37</v>
      </c>
      <c r="E8" s="127"/>
      <c r="F8" s="127"/>
      <c r="H8" s="126" t="s">
        <v>40</v>
      </c>
      <c r="I8" s="126"/>
    </row>
    <row r="9" spans="1:17" ht="33.75" customHeight="1">
      <c r="A9" s="14" t="s">
        <v>18</v>
      </c>
      <c r="B9" s="11" t="s">
        <v>19</v>
      </c>
      <c r="D9" s="15" t="s">
        <v>18</v>
      </c>
      <c r="E9" s="11" t="s">
        <v>19</v>
      </c>
      <c r="F9" s="13" t="s">
        <v>36</v>
      </c>
      <c r="H9" s="14" t="s">
        <v>18</v>
      </c>
      <c r="I9" s="13" t="s">
        <v>70</v>
      </c>
    </row>
    <row r="10" spans="1:17" ht="15" customHeight="1">
      <c r="A10" s="16"/>
      <c r="B10" s="16"/>
      <c r="C10" s="17"/>
      <c r="D10" s="16"/>
      <c r="E10" s="16"/>
      <c r="F10" s="16"/>
    </row>
    <row r="11" spans="1:17">
      <c r="A11" s="2">
        <v>1</v>
      </c>
      <c r="B11" s="12" t="s">
        <v>20</v>
      </c>
      <c r="D11" s="2">
        <v>1</v>
      </c>
      <c r="E11" s="12" t="s">
        <v>20</v>
      </c>
      <c r="F11" s="18" t="s">
        <v>41</v>
      </c>
      <c r="H11" s="2">
        <v>1</v>
      </c>
      <c r="I11" s="18" t="s">
        <v>41</v>
      </c>
    </row>
    <row r="12" spans="1:17">
      <c r="A12" s="2">
        <f t="shared" ref="A12:A32" si="0">A11+1</f>
        <v>2</v>
      </c>
      <c r="B12" s="12" t="s">
        <v>21</v>
      </c>
      <c r="D12" s="2">
        <f t="shared" ref="D12:D40" si="1">D11+1</f>
        <v>2</v>
      </c>
      <c r="E12" s="12" t="s">
        <v>20</v>
      </c>
      <c r="F12" s="18" t="s">
        <v>42</v>
      </c>
      <c r="H12" s="2">
        <f t="shared" ref="H12:H40" si="2">H11+1</f>
        <v>2</v>
      </c>
      <c r="I12" s="18" t="s">
        <v>42</v>
      </c>
    </row>
    <row r="13" spans="1:17">
      <c r="A13" s="2">
        <f t="shared" si="0"/>
        <v>3</v>
      </c>
      <c r="B13" s="12" t="s">
        <v>22</v>
      </c>
      <c r="D13" s="2">
        <f t="shared" si="1"/>
        <v>3</v>
      </c>
      <c r="E13" s="12" t="s">
        <v>21</v>
      </c>
      <c r="F13" s="18" t="s">
        <v>41</v>
      </c>
      <c r="H13" s="2">
        <f t="shared" si="2"/>
        <v>3</v>
      </c>
      <c r="I13" s="18" t="s">
        <v>43</v>
      </c>
    </row>
    <row r="14" spans="1:17">
      <c r="A14" s="2">
        <f t="shared" si="0"/>
        <v>4</v>
      </c>
      <c r="B14" s="12" t="s">
        <v>23</v>
      </c>
      <c r="D14" s="2">
        <f t="shared" si="1"/>
        <v>4</v>
      </c>
      <c r="E14" s="12" t="s">
        <v>21</v>
      </c>
      <c r="F14" s="18" t="s">
        <v>42</v>
      </c>
      <c r="H14" s="2">
        <f t="shared" si="2"/>
        <v>4</v>
      </c>
      <c r="I14" s="18" t="s">
        <v>44</v>
      </c>
    </row>
    <row r="15" spans="1:17">
      <c r="A15" s="2">
        <f t="shared" si="0"/>
        <v>5</v>
      </c>
      <c r="B15" s="12" t="s">
        <v>24</v>
      </c>
      <c r="D15" s="2">
        <f t="shared" si="1"/>
        <v>5</v>
      </c>
      <c r="E15" s="12" t="s">
        <v>22</v>
      </c>
      <c r="F15" s="18" t="s">
        <v>41</v>
      </c>
      <c r="H15" s="2">
        <f t="shared" si="2"/>
        <v>5</v>
      </c>
      <c r="I15" s="18" t="s">
        <v>45</v>
      </c>
    </row>
    <row r="16" spans="1:17">
      <c r="A16" s="2">
        <f t="shared" si="0"/>
        <v>6</v>
      </c>
      <c r="B16" s="12" t="s">
        <v>25</v>
      </c>
      <c r="D16" s="2">
        <f t="shared" si="1"/>
        <v>6</v>
      </c>
      <c r="E16" s="12" t="s">
        <v>23</v>
      </c>
      <c r="F16" s="18" t="s">
        <v>43</v>
      </c>
      <c r="H16" s="2">
        <f t="shared" si="2"/>
        <v>6</v>
      </c>
      <c r="I16" s="18" t="s">
        <v>46</v>
      </c>
    </row>
    <row r="17" spans="1:9">
      <c r="A17" s="2">
        <f t="shared" si="0"/>
        <v>7</v>
      </c>
      <c r="B17" s="12" t="s">
        <v>26</v>
      </c>
      <c r="D17" s="2">
        <f t="shared" si="1"/>
        <v>7</v>
      </c>
      <c r="E17" s="12" t="s">
        <v>23</v>
      </c>
      <c r="F17" s="18" t="s">
        <v>44</v>
      </c>
      <c r="H17" s="2">
        <f t="shared" si="2"/>
        <v>7</v>
      </c>
      <c r="I17" s="18" t="s">
        <v>47</v>
      </c>
    </row>
    <row r="18" spans="1:9">
      <c r="A18" s="2">
        <f t="shared" si="0"/>
        <v>8</v>
      </c>
      <c r="B18" s="12" t="s">
        <v>27</v>
      </c>
      <c r="D18" s="2">
        <f t="shared" si="1"/>
        <v>8</v>
      </c>
      <c r="E18" s="12" t="s">
        <v>24</v>
      </c>
      <c r="F18" s="18" t="s">
        <v>43</v>
      </c>
      <c r="H18" s="2">
        <f t="shared" si="2"/>
        <v>8</v>
      </c>
      <c r="I18" s="18" t="s">
        <v>66</v>
      </c>
    </row>
    <row r="19" spans="1:9">
      <c r="A19" s="2">
        <f t="shared" si="0"/>
        <v>9</v>
      </c>
      <c r="B19" s="12" t="s">
        <v>28</v>
      </c>
      <c r="D19" s="2">
        <f t="shared" si="1"/>
        <v>9</v>
      </c>
      <c r="E19" s="12" t="s">
        <v>24</v>
      </c>
      <c r="F19" s="18" t="s">
        <v>44</v>
      </c>
      <c r="H19" s="2">
        <f t="shared" si="2"/>
        <v>9</v>
      </c>
      <c r="I19" s="18" t="s">
        <v>48</v>
      </c>
    </row>
    <row r="20" spans="1:9">
      <c r="A20" s="2">
        <f t="shared" si="0"/>
        <v>10</v>
      </c>
      <c r="B20" s="12" t="s">
        <v>29</v>
      </c>
      <c r="D20" s="2">
        <f t="shared" si="1"/>
        <v>10</v>
      </c>
      <c r="E20" s="12" t="s">
        <v>31</v>
      </c>
      <c r="F20" s="18" t="s">
        <v>41</v>
      </c>
      <c r="H20" s="2">
        <f t="shared" si="2"/>
        <v>10</v>
      </c>
      <c r="I20" s="18" t="s">
        <v>49</v>
      </c>
    </row>
    <row r="21" spans="1:9">
      <c r="A21" s="2">
        <f t="shared" si="0"/>
        <v>11</v>
      </c>
      <c r="B21" s="12" t="s">
        <v>30</v>
      </c>
      <c r="D21" s="2">
        <f t="shared" si="1"/>
        <v>11</v>
      </c>
      <c r="E21" s="12" t="s">
        <v>31</v>
      </c>
      <c r="F21" s="18" t="s">
        <v>41</v>
      </c>
      <c r="H21" s="2">
        <f t="shared" si="2"/>
        <v>11</v>
      </c>
      <c r="I21" s="18" t="s">
        <v>50</v>
      </c>
    </row>
    <row r="22" spans="1:9">
      <c r="A22" s="2">
        <f t="shared" si="0"/>
        <v>12</v>
      </c>
      <c r="B22" s="12" t="s">
        <v>31</v>
      </c>
      <c r="D22" s="2">
        <f t="shared" si="1"/>
        <v>12</v>
      </c>
      <c r="E22" s="12" t="s">
        <v>31</v>
      </c>
      <c r="F22" s="18" t="s">
        <v>41</v>
      </c>
      <c r="H22" s="2">
        <f t="shared" si="2"/>
        <v>12</v>
      </c>
      <c r="I22" s="18" t="s">
        <v>51</v>
      </c>
    </row>
    <row r="23" spans="1:9">
      <c r="A23" s="2">
        <f t="shared" si="0"/>
        <v>13</v>
      </c>
      <c r="B23" s="12" t="s">
        <v>32</v>
      </c>
      <c r="D23" s="2">
        <f t="shared" si="1"/>
        <v>13</v>
      </c>
      <c r="E23" s="12" t="s">
        <v>31</v>
      </c>
      <c r="F23" s="18" t="s">
        <v>41</v>
      </c>
      <c r="H23" s="2">
        <f t="shared" si="2"/>
        <v>13</v>
      </c>
      <c r="I23" s="18" t="s">
        <v>52</v>
      </c>
    </row>
    <row r="24" spans="1:9">
      <c r="A24" s="2">
        <f t="shared" si="0"/>
        <v>14</v>
      </c>
      <c r="B24" s="12" t="s">
        <v>33</v>
      </c>
      <c r="D24" s="2">
        <f t="shared" si="1"/>
        <v>14</v>
      </c>
      <c r="E24" s="12" t="s">
        <v>31</v>
      </c>
      <c r="F24" s="18" t="s">
        <v>41</v>
      </c>
      <c r="H24" s="2">
        <f t="shared" si="2"/>
        <v>14</v>
      </c>
      <c r="I24" s="18" t="s">
        <v>53</v>
      </c>
    </row>
    <row r="25" spans="1:9">
      <c r="A25" s="2">
        <f t="shared" si="0"/>
        <v>15</v>
      </c>
      <c r="B25" s="12" t="s">
        <v>34</v>
      </c>
      <c r="D25" s="2">
        <f t="shared" si="1"/>
        <v>15</v>
      </c>
      <c r="E25" s="12" t="s">
        <v>31</v>
      </c>
      <c r="F25" s="18" t="s">
        <v>41</v>
      </c>
      <c r="H25" s="2">
        <f t="shared" si="2"/>
        <v>15</v>
      </c>
      <c r="I25" s="18" t="s">
        <v>54</v>
      </c>
    </row>
    <row r="26" spans="1:9">
      <c r="A26" s="2">
        <f t="shared" si="0"/>
        <v>16</v>
      </c>
      <c r="B26" s="12" t="s">
        <v>38</v>
      </c>
      <c r="D26" s="2">
        <f t="shared" si="1"/>
        <v>16</v>
      </c>
      <c r="E26" s="12" t="s">
        <v>31</v>
      </c>
      <c r="F26" s="18" t="s">
        <v>41</v>
      </c>
      <c r="H26" s="2">
        <f t="shared" si="2"/>
        <v>16</v>
      </c>
      <c r="I26" s="18" t="s">
        <v>55</v>
      </c>
    </row>
    <row r="27" spans="1:9">
      <c r="A27" s="2">
        <f t="shared" si="0"/>
        <v>17</v>
      </c>
      <c r="B27" s="12" t="s">
        <v>39</v>
      </c>
      <c r="D27" s="2">
        <f t="shared" si="1"/>
        <v>17</v>
      </c>
      <c r="E27" s="12" t="s">
        <v>31</v>
      </c>
      <c r="F27" s="18" t="s">
        <v>41</v>
      </c>
      <c r="H27" s="2">
        <f t="shared" si="2"/>
        <v>17</v>
      </c>
      <c r="I27" s="18" t="s">
        <v>56</v>
      </c>
    </row>
    <row r="28" spans="1:9">
      <c r="A28" s="2">
        <f t="shared" si="0"/>
        <v>18</v>
      </c>
      <c r="B28" s="12" t="s">
        <v>67</v>
      </c>
      <c r="D28" s="2">
        <f t="shared" si="1"/>
        <v>18</v>
      </c>
      <c r="E28" s="12" t="s">
        <v>31</v>
      </c>
      <c r="F28" s="18" t="s">
        <v>41</v>
      </c>
      <c r="H28" s="2">
        <f t="shared" si="2"/>
        <v>18</v>
      </c>
      <c r="I28" s="18" t="s">
        <v>57</v>
      </c>
    </row>
    <row r="29" spans="1:9">
      <c r="A29" s="2">
        <f t="shared" si="0"/>
        <v>19</v>
      </c>
      <c r="B29" s="12" t="s">
        <v>68</v>
      </c>
      <c r="D29" s="2">
        <f t="shared" si="1"/>
        <v>19</v>
      </c>
      <c r="E29" s="12" t="s">
        <v>31</v>
      </c>
      <c r="F29" s="18" t="s">
        <v>41</v>
      </c>
      <c r="H29" s="2">
        <f t="shared" si="2"/>
        <v>19</v>
      </c>
      <c r="I29" s="18" t="s">
        <v>58</v>
      </c>
    </row>
    <row r="30" spans="1:9">
      <c r="A30" s="2">
        <f t="shared" si="0"/>
        <v>20</v>
      </c>
      <c r="B30" s="12" t="s">
        <v>69</v>
      </c>
      <c r="D30" s="2">
        <f t="shared" si="1"/>
        <v>20</v>
      </c>
      <c r="E30" s="12" t="s">
        <v>31</v>
      </c>
      <c r="F30" s="18" t="s">
        <v>41</v>
      </c>
      <c r="H30" s="2">
        <f t="shared" si="2"/>
        <v>20</v>
      </c>
      <c r="I30" s="18" t="s">
        <v>59</v>
      </c>
    </row>
    <row r="31" spans="1:9">
      <c r="A31" s="2">
        <f t="shared" si="0"/>
        <v>21</v>
      </c>
      <c r="B31" s="12"/>
      <c r="D31" s="2">
        <f t="shared" si="1"/>
        <v>21</v>
      </c>
      <c r="E31" s="12" t="s">
        <v>31</v>
      </c>
      <c r="F31" s="18" t="s">
        <v>41</v>
      </c>
      <c r="H31" s="2">
        <f t="shared" si="2"/>
        <v>21</v>
      </c>
      <c r="I31" s="18" t="s">
        <v>60</v>
      </c>
    </row>
    <row r="32" spans="1:9">
      <c r="A32" s="2">
        <f t="shared" si="0"/>
        <v>22</v>
      </c>
      <c r="B32" s="12"/>
      <c r="D32" s="2">
        <f t="shared" si="1"/>
        <v>22</v>
      </c>
      <c r="E32" s="12" t="s">
        <v>31</v>
      </c>
      <c r="F32" s="18" t="s">
        <v>41</v>
      </c>
      <c r="H32" s="2">
        <f t="shared" si="2"/>
        <v>22</v>
      </c>
      <c r="I32" s="18" t="s">
        <v>61</v>
      </c>
    </row>
    <row r="33" spans="1:9">
      <c r="A33" s="2">
        <f t="shared" ref="A33:A35" si="3">A32+1</f>
        <v>23</v>
      </c>
      <c r="B33" s="12"/>
      <c r="D33" s="2">
        <f t="shared" si="1"/>
        <v>23</v>
      </c>
      <c r="E33" s="12" t="s">
        <v>31</v>
      </c>
      <c r="F33" s="18" t="s">
        <v>41</v>
      </c>
      <c r="H33" s="2">
        <f t="shared" si="2"/>
        <v>23</v>
      </c>
      <c r="I33" s="18" t="s">
        <v>62</v>
      </c>
    </row>
    <row r="34" spans="1:9">
      <c r="A34" s="2">
        <f t="shared" si="3"/>
        <v>24</v>
      </c>
      <c r="B34" s="12"/>
      <c r="D34" s="2">
        <f t="shared" si="1"/>
        <v>24</v>
      </c>
      <c r="E34" s="12" t="s">
        <v>31</v>
      </c>
      <c r="F34" s="18" t="s">
        <v>41</v>
      </c>
      <c r="H34" s="2">
        <f t="shared" si="2"/>
        <v>24</v>
      </c>
      <c r="I34" s="18" t="s">
        <v>63</v>
      </c>
    </row>
    <row r="35" spans="1:9">
      <c r="A35" s="2">
        <f t="shared" si="3"/>
        <v>25</v>
      </c>
      <c r="B35" s="12"/>
      <c r="D35" s="2">
        <f t="shared" si="1"/>
        <v>25</v>
      </c>
      <c r="E35" s="12" t="s">
        <v>31</v>
      </c>
      <c r="F35" s="18" t="s">
        <v>41</v>
      </c>
      <c r="H35" s="2">
        <f t="shared" si="2"/>
        <v>25</v>
      </c>
      <c r="I35" s="18" t="s">
        <v>64</v>
      </c>
    </row>
    <row r="36" spans="1:9">
      <c r="A36" s="1"/>
      <c r="D36" s="2">
        <f t="shared" si="1"/>
        <v>26</v>
      </c>
      <c r="E36" s="12" t="s">
        <v>31</v>
      </c>
      <c r="F36" s="18" t="s">
        <v>41</v>
      </c>
      <c r="H36" s="2">
        <f t="shared" si="2"/>
        <v>26</v>
      </c>
      <c r="I36" s="18" t="s">
        <v>65</v>
      </c>
    </row>
    <row r="37" spans="1:9">
      <c r="A37" s="1"/>
      <c r="D37" s="2">
        <f t="shared" si="1"/>
        <v>27</v>
      </c>
      <c r="E37" s="12" t="s">
        <v>31</v>
      </c>
      <c r="F37" s="18" t="s">
        <v>41</v>
      </c>
      <c r="H37" s="2">
        <f t="shared" si="2"/>
        <v>27</v>
      </c>
      <c r="I37" s="18"/>
    </row>
    <row r="38" spans="1:9">
      <c r="A38" s="1"/>
      <c r="D38" s="2">
        <f t="shared" si="1"/>
        <v>28</v>
      </c>
      <c r="E38" s="12"/>
      <c r="F38" s="18" t="s">
        <v>41</v>
      </c>
      <c r="H38" s="2">
        <f t="shared" si="2"/>
        <v>28</v>
      </c>
      <c r="I38" s="18"/>
    </row>
    <row r="39" spans="1:9">
      <c r="A39" s="1"/>
      <c r="D39" s="2">
        <f t="shared" si="1"/>
        <v>29</v>
      </c>
      <c r="E39" s="12"/>
      <c r="F39" s="18" t="s">
        <v>41</v>
      </c>
      <c r="H39" s="2">
        <f t="shared" si="2"/>
        <v>29</v>
      </c>
      <c r="I39" s="18"/>
    </row>
    <row r="40" spans="1:9">
      <c r="A40" s="1"/>
      <c r="D40" s="2">
        <f t="shared" si="1"/>
        <v>30</v>
      </c>
      <c r="E40" s="12"/>
      <c r="F40" s="18" t="s">
        <v>41</v>
      </c>
      <c r="H40" s="2">
        <f t="shared" si="2"/>
        <v>30</v>
      </c>
      <c r="I40" s="18"/>
    </row>
    <row r="41" spans="1:9">
      <c r="A41" s="1"/>
    </row>
    <row r="42" spans="1:9">
      <c r="A42" s="1"/>
    </row>
    <row r="43" spans="1:9">
      <c r="A43" s="1"/>
    </row>
    <row r="44" spans="1:9">
      <c r="A44" s="1"/>
    </row>
    <row r="45" spans="1:9">
      <c r="A45" s="1"/>
    </row>
    <row r="46" spans="1:9">
      <c r="A46" s="1"/>
    </row>
    <row r="47" spans="1:9">
      <c r="A47" s="1"/>
    </row>
    <row r="48" spans="1:9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</sheetData>
  <mergeCells count="3">
    <mergeCell ref="A8:B8"/>
    <mergeCell ref="D8:F8"/>
    <mergeCell ref="H8:I8"/>
  </mergeCells>
  <dataValidations count="2">
    <dataValidation type="list" allowBlank="1" showInputMessage="1" showErrorMessage="1" sqref="E11:E40">
      <formula1>$B$11:$B$35</formula1>
    </dataValidation>
    <dataValidation type="list" allowBlank="1" showInputMessage="1" showErrorMessage="1" sqref="F11:F40">
      <formula1>$I$11:$I$40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2:N190"/>
  <sheetViews>
    <sheetView workbookViewId="0">
      <pane ySplit="2" topLeftCell="A3" activePane="bottomLeft" state="frozenSplit"/>
      <selection pane="bottomLeft" activeCell="C65" sqref="C65:D65"/>
    </sheetView>
  </sheetViews>
  <sheetFormatPr defaultRowHeight="15"/>
  <cols>
    <col min="2" max="2" width="5.5703125" customWidth="1"/>
    <col min="4" max="4" width="36.7109375" customWidth="1"/>
    <col min="7" max="14" width="9.42578125" customWidth="1"/>
  </cols>
  <sheetData>
    <row r="2" spans="2:14" ht="30" customHeight="1">
      <c r="B2" s="27" t="s">
        <v>18</v>
      </c>
      <c r="C2" s="22" t="s">
        <v>4</v>
      </c>
      <c r="D2" s="22" t="s">
        <v>72</v>
      </c>
      <c r="E2" s="19"/>
      <c r="F2" s="19"/>
      <c r="G2" s="128" t="s">
        <v>186</v>
      </c>
      <c r="H2" s="128"/>
      <c r="I2" s="128"/>
      <c r="J2" s="128"/>
      <c r="K2" s="128"/>
      <c r="L2" s="128"/>
      <c r="M2" s="128"/>
      <c r="N2" s="128"/>
    </row>
    <row r="3" spans="2:14">
      <c r="B3" s="28">
        <v>1</v>
      </c>
      <c r="C3" s="32">
        <v>3</v>
      </c>
      <c r="D3" s="24" t="s">
        <v>89</v>
      </c>
      <c r="E3" s="19"/>
      <c r="F3" s="19"/>
      <c r="G3" s="19"/>
    </row>
    <row r="4" spans="2:14">
      <c r="B4" s="28">
        <f>B3+1</f>
        <v>2</v>
      </c>
      <c r="C4" s="32">
        <v>7</v>
      </c>
      <c r="D4" s="21" t="s">
        <v>128</v>
      </c>
    </row>
    <row r="5" spans="2:14">
      <c r="B5" s="28">
        <f t="shared" ref="B5:B68" si="0">B4+1</f>
        <v>3</v>
      </c>
      <c r="C5" s="32">
        <v>11</v>
      </c>
      <c r="D5" s="21" t="s">
        <v>158</v>
      </c>
    </row>
    <row r="6" spans="2:14">
      <c r="B6" s="28">
        <f t="shared" si="0"/>
        <v>4</v>
      </c>
      <c r="C6" s="32">
        <v>9</v>
      </c>
      <c r="D6" s="21" t="s">
        <v>143</v>
      </c>
    </row>
    <row r="7" spans="2:14">
      <c r="B7" s="28">
        <f t="shared" si="0"/>
        <v>5</v>
      </c>
      <c r="C7" s="32">
        <v>6</v>
      </c>
      <c r="D7" s="24" t="s">
        <v>114</v>
      </c>
    </row>
    <row r="8" spans="2:14">
      <c r="B8" s="28">
        <f t="shared" si="0"/>
        <v>6</v>
      </c>
      <c r="C8" s="32">
        <v>1</v>
      </c>
      <c r="D8" s="21" t="s">
        <v>166</v>
      </c>
    </row>
    <row r="9" spans="2:14">
      <c r="B9" s="28">
        <f t="shared" si="0"/>
        <v>7</v>
      </c>
      <c r="C9" s="32">
        <v>3</v>
      </c>
      <c r="D9" s="21" t="s">
        <v>90</v>
      </c>
    </row>
    <row r="10" spans="2:14">
      <c r="B10" s="28">
        <f t="shared" si="0"/>
        <v>8</v>
      </c>
      <c r="C10" s="32">
        <v>6</v>
      </c>
      <c r="D10" s="25" t="s">
        <v>115</v>
      </c>
    </row>
    <row r="11" spans="2:14">
      <c r="B11" s="28">
        <f t="shared" si="0"/>
        <v>9</v>
      </c>
      <c r="C11" s="32">
        <v>6</v>
      </c>
      <c r="D11" s="24" t="s">
        <v>116</v>
      </c>
    </row>
    <row r="12" spans="2:14">
      <c r="B12" s="28">
        <f t="shared" si="0"/>
        <v>10</v>
      </c>
      <c r="C12" s="32">
        <v>2</v>
      </c>
      <c r="D12" s="21" t="s">
        <v>76</v>
      </c>
    </row>
    <row r="13" spans="2:14">
      <c r="B13" s="28">
        <f t="shared" si="0"/>
        <v>11</v>
      </c>
      <c r="C13" s="32">
        <v>2</v>
      </c>
      <c r="D13" s="21" t="s">
        <v>77</v>
      </c>
    </row>
    <row r="14" spans="2:14">
      <c r="B14" s="28">
        <f t="shared" si="0"/>
        <v>12</v>
      </c>
      <c r="C14" s="32">
        <v>2</v>
      </c>
      <c r="D14" s="21" t="s">
        <v>78</v>
      </c>
    </row>
    <row r="15" spans="2:14">
      <c r="B15" s="28">
        <f t="shared" si="0"/>
        <v>13</v>
      </c>
      <c r="C15" s="32">
        <v>9</v>
      </c>
      <c r="D15" s="21" t="s">
        <v>144</v>
      </c>
    </row>
    <row r="16" spans="2:14">
      <c r="B16" s="28">
        <f t="shared" si="0"/>
        <v>14</v>
      </c>
      <c r="C16" s="32">
        <v>8</v>
      </c>
      <c r="D16" s="21" t="s">
        <v>135</v>
      </c>
    </row>
    <row r="17" spans="2:4">
      <c r="B17" s="28">
        <f t="shared" si="0"/>
        <v>15</v>
      </c>
      <c r="C17" s="32">
        <v>4</v>
      </c>
      <c r="D17" s="21" t="s">
        <v>99</v>
      </c>
    </row>
    <row r="18" spans="2:4">
      <c r="B18" s="28">
        <f t="shared" si="0"/>
        <v>16</v>
      </c>
      <c r="C18" s="32">
        <v>5</v>
      </c>
      <c r="D18" s="21" t="s">
        <v>104</v>
      </c>
    </row>
    <row r="19" spans="2:4">
      <c r="B19" s="28">
        <f t="shared" si="0"/>
        <v>17</v>
      </c>
      <c r="C19" s="32">
        <v>2</v>
      </c>
      <c r="D19" s="21" t="s">
        <v>79</v>
      </c>
    </row>
    <row r="20" spans="2:4">
      <c r="B20" s="28">
        <f t="shared" si="0"/>
        <v>18</v>
      </c>
      <c r="C20" s="32">
        <v>3</v>
      </c>
      <c r="D20" s="21" t="s">
        <v>91</v>
      </c>
    </row>
    <row r="21" spans="2:4">
      <c r="B21" s="28">
        <f t="shared" si="0"/>
        <v>19</v>
      </c>
      <c r="C21" s="32">
        <v>6</v>
      </c>
      <c r="D21" s="21" t="s">
        <v>117</v>
      </c>
    </row>
    <row r="22" spans="2:4">
      <c r="B22" s="28">
        <f t="shared" si="0"/>
        <v>20</v>
      </c>
      <c r="C22" s="32">
        <v>8</v>
      </c>
      <c r="D22" s="21" t="s">
        <v>136</v>
      </c>
    </row>
    <row r="23" spans="2:4">
      <c r="B23" s="28">
        <f t="shared" si="0"/>
        <v>21</v>
      </c>
      <c r="C23" s="32">
        <v>11</v>
      </c>
      <c r="D23" s="21" t="s">
        <v>159</v>
      </c>
    </row>
    <row r="24" spans="2:4">
      <c r="B24" s="28">
        <f t="shared" si="0"/>
        <v>22</v>
      </c>
      <c r="C24" s="32">
        <v>9</v>
      </c>
      <c r="D24" s="21" t="s">
        <v>145</v>
      </c>
    </row>
    <row r="25" spans="2:4">
      <c r="B25" s="28">
        <f t="shared" si="0"/>
        <v>23</v>
      </c>
      <c r="C25" s="32">
        <v>5</v>
      </c>
      <c r="D25" s="21" t="s">
        <v>105</v>
      </c>
    </row>
    <row r="26" spans="2:4">
      <c r="B26" s="28">
        <f t="shared" si="0"/>
        <v>24</v>
      </c>
      <c r="C26" s="32">
        <v>7</v>
      </c>
      <c r="D26" s="21" t="s">
        <v>129</v>
      </c>
    </row>
    <row r="27" spans="2:4">
      <c r="B27" s="28">
        <f t="shared" si="0"/>
        <v>25</v>
      </c>
      <c r="C27" s="32">
        <v>1</v>
      </c>
      <c r="D27" s="21" t="s">
        <v>167</v>
      </c>
    </row>
    <row r="28" spans="2:4">
      <c r="B28" s="28">
        <f t="shared" si="0"/>
        <v>26</v>
      </c>
      <c r="C28" s="32">
        <v>6</v>
      </c>
      <c r="D28" s="24" t="s">
        <v>118</v>
      </c>
    </row>
    <row r="29" spans="2:4">
      <c r="B29" s="28">
        <f t="shared" si="0"/>
        <v>27</v>
      </c>
      <c r="C29" s="32">
        <v>2</v>
      </c>
      <c r="D29" s="24" t="s">
        <v>80</v>
      </c>
    </row>
    <row r="30" spans="2:4">
      <c r="B30" s="28">
        <f t="shared" si="0"/>
        <v>28</v>
      </c>
      <c r="C30" s="32">
        <v>5</v>
      </c>
      <c r="D30" s="24" t="s">
        <v>106</v>
      </c>
    </row>
    <row r="31" spans="2:4">
      <c r="B31" s="28">
        <f t="shared" si="0"/>
        <v>29</v>
      </c>
      <c r="C31" s="32">
        <v>6</v>
      </c>
      <c r="D31" s="21" t="s">
        <v>119</v>
      </c>
    </row>
    <row r="32" spans="2:4">
      <c r="B32" s="28">
        <f t="shared" si="0"/>
        <v>30</v>
      </c>
      <c r="C32" s="32">
        <v>5</v>
      </c>
      <c r="D32" s="21" t="s">
        <v>107</v>
      </c>
    </row>
    <row r="33" spans="2:4">
      <c r="B33" s="28">
        <f t="shared" si="0"/>
        <v>31</v>
      </c>
      <c r="C33" s="32">
        <v>1</v>
      </c>
      <c r="D33" s="21" t="s">
        <v>168</v>
      </c>
    </row>
    <row r="34" spans="2:4">
      <c r="B34" s="28">
        <f t="shared" si="0"/>
        <v>32</v>
      </c>
      <c r="C34" s="32">
        <v>6</v>
      </c>
      <c r="D34" s="21" t="s">
        <v>120</v>
      </c>
    </row>
    <row r="35" spans="2:4">
      <c r="B35" s="28">
        <f t="shared" si="0"/>
        <v>33</v>
      </c>
      <c r="C35" s="32">
        <v>9</v>
      </c>
      <c r="D35" s="21" t="s">
        <v>146</v>
      </c>
    </row>
    <row r="36" spans="2:4">
      <c r="B36" s="28">
        <f t="shared" si="0"/>
        <v>34</v>
      </c>
      <c r="C36" s="32">
        <v>6</v>
      </c>
      <c r="D36" s="21" t="s">
        <v>121</v>
      </c>
    </row>
    <row r="37" spans="2:4">
      <c r="B37" s="28">
        <f t="shared" si="0"/>
        <v>35</v>
      </c>
      <c r="C37" s="32">
        <v>3</v>
      </c>
      <c r="D37" s="21" t="s">
        <v>92</v>
      </c>
    </row>
    <row r="38" spans="2:4">
      <c r="B38" s="28">
        <f t="shared" si="0"/>
        <v>36</v>
      </c>
      <c r="C38" s="32">
        <v>4</v>
      </c>
      <c r="D38" s="21" t="s">
        <v>100</v>
      </c>
    </row>
    <row r="39" spans="2:4">
      <c r="B39" s="28">
        <f t="shared" si="0"/>
        <v>37</v>
      </c>
      <c r="C39" s="32">
        <v>3</v>
      </c>
      <c r="D39" s="21" t="s">
        <v>93</v>
      </c>
    </row>
    <row r="40" spans="2:4">
      <c r="B40" s="28">
        <f t="shared" si="0"/>
        <v>38</v>
      </c>
      <c r="C40" s="32">
        <v>8</v>
      </c>
      <c r="D40" s="21" t="s">
        <v>137</v>
      </c>
    </row>
    <row r="41" spans="2:4">
      <c r="B41" s="28">
        <f t="shared" si="0"/>
        <v>39</v>
      </c>
      <c r="C41" s="32">
        <v>9</v>
      </c>
      <c r="D41" s="24" t="s">
        <v>147</v>
      </c>
    </row>
    <row r="42" spans="2:4">
      <c r="B42" s="28">
        <f t="shared" si="0"/>
        <v>40</v>
      </c>
      <c r="C42" s="32">
        <v>11</v>
      </c>
      <c r="D42" s="21" t="s">
        <v>160</v>
      </c>
    </row>
    <row r="43" spans="2:4">
      <c r="B43" s="28">
        <f t="shared" si="0"/>
        <v>41</v>
      </c>
      <c r="C43" s="32">
        <v>7</v>
      </c>
      <c r="D43" s="21" t="s">
        <v>130</v>
      </c>
    </row>
    <row r="44" spans="2:4">
      <c r="B44" s="28">
        <f t="shared" si="0"/>
        <v>42</v>
      </c>
      <c r="C44" s="32">
        <v>2</v>
      </c>
      <c r="D44" s="21" t="s">
        <v>81</v>
      </c>
    </row>
    <row r="45" spans="2:4">
      <c r="B45" s="28">
        <f t="shared" si="0"/>
        <v>43</v>
      </c>
      <c r="C45" s="32">
        <v>3</v>
      </c>
      <c r="D45" s="21" t="s">
        <v>94</v>
      </c>
    </row>
    <row r="46" spans="2:4">
      <c r="B46" s="28">
        <f t="shared" si="0"/>
        <v>44</v>
      </c>
      <c r="C46" s="32">
        <v>8</v>
      </c>
      <c r="D46" s="21" t="s">
        <v>138</v>
      </c>
    </row>
    <row r="47" spans="2:4">
      <c r="B47" s="28">
        <f t="shared" si="0"/>
        <v>45</v>
      </c>
      <c r="C47" s="32">
        <v>5</v>
      </c>
      <c r="D47" s="24" t="s">
        <v>108</v>
      </c>
    </row>
    <row r="48" spans="2:4">
      <c r="B48" s="28">
        <f t="shared" si="0"/>
        <v>46</v>
      </c>
      <c r="C48" s="32">
        <v>2</v>
      </c>
      <c r="D48" s="21" t="s">
        <v>82</v>
      </c>
    </row>
    <row r="49" spans="2:4">
      <c r="B49" s="28">
        <f t="shared" si="0"/>
        <v>47</v>
      </c>
      <c r="C49" s="32">
        <v>1</v>
      </c>
      <c r="D49" s="21" t="s">
        <v>169</v>
      </c>
    </row>
    <row r="50" spans="2:4">
      <c r="B50" s="28">
        <f t="shared" si="0"/>
        <v>48</v>
      </c>
      <c r="C50" s="32">
        <v>11</v>
      </c>
      <c r="D50" s="21" t="s">
        <v>161</v>
      </c>
    </row>
    <row r="51" spans="2:4">
      <c r="B51" s="28">
        <f t="shared" si="0"/>
        <v>49</v>
      </c>
      <c r="C51" s="32">
        <v>8</v>
      </c>
      <c r="D51" s="21" t="s">
        <v>139</v>
      </c>
    </row>
    <row r="52" spans="2:4">
      <c r="B52" s="28">
        <f t="shared" si="0"/>
        <v>50</v>
      </c>
      <c r="C52" s="32">
        <v>10</v>
      </c>
      <c r="D52" s="21" t="s">
        <v>154</v>
      </c>
    </row>
    <row r="53" spans="2:4">
      <c r="B53" s="28">
        <f t="shared" si="0"/>
        <v>51</v>
      </c>
      <c r="C53" s="32">
        <v>9</v>
      </c>
      <c r="D53" s="21" t="s">
        <v>148</v>
      </c>
    </row>
    <row r="54" spans="2:4">
      <c r="B54" s="28">
        <f t="shared" si="0"/>
        <v>52</v>
      </c>
      <c r="C54" s="32">
        <v>5</v>
      </c>
      <c r="D54" s="21" t="s">
        <v>109</v>
      </c>
    </row>
    <row r="55" spans="2:4">
      <c r="B55" s="28">
        <f t="shared" si="0"/>
        <v>53</v>
      </c>
      <c r="C55" s="32">
        <v>8</v>
      </c>
      <c r="D55" s="21" t="s">
        <v>140</v>
      </c>
    </row>
    <row r="56" spans="2:4">
      <c r="B56" s="28">
        <f t="shared" si="0"/>
        <v>54</v>
      </c>
      <c r="C56" s="32">
        <v>4</v>
      </c>
      <c r="D56" s="21" t="s">
        <v>101</v>
      </c>
    </row>
    <row r="57" spans="2:4">
      <c r="B57" s="28">
        <f t="shared" si="0"/>
        <v>55</v>
      </c>
      <c r="C57" s="32">
        <v>7</v>
      </c>
      <c r="D57" s="21" t="s">
        <v>131</v>
      </c>
    </row>
    <row r="58" spans="2:4">
      <c r="B58" s="28">
        <f t="shared" si="0"/>
        <v>56</v>
      </c>
      <c r="C58" s="32">
        <v>2</v>
      </c>
      <c r="D58" s="21" t="s">
        <v>83</v>
      </c>
    </row>
    <row r="59" spans="2:4">
      <c r="B59" s="28">
        <f t="shared" si="0"/>
        <v>57</v>
      </c>
      <c r="C59" s="32">
        <v>5</v>
      </c>
      <c r="D59" s="21" t="s">
        <v>110</v>
      </c>
    </row>
    <row r="60" spans="2:4">
      <c r="B60" s="28">
        <f t="shared" si="0"/>
        <v>58</v>
      </c>
      <c r="C60" s="32">
        <v>2</v>
      </c>
      <c r="D60" s="24" t="s">
        <v>84</v>
      </c>
    </row>
    <row r="61" spans="2:4">
      <c r="B61" s="28">
        <f t="shared" si="0"/>
        <v>59</v>
      </c>
      <c r="C61" s="32">
        <v>9</v>
      </c>
      <c r="D61" s="21" t="s">
        <v>149</v>
      </c>
    </row>
    <row r="62" spans="2:4">
      <c r="B62" s="28">
        <f t="shared" si="0"/>
        <v>60</v>
      </c>
      <c r="C62" s="32">
        <v>6</v>
      </c>
      <c r="D62" s="21" t="s">
        <v>122</v>
      </c>
    </row>
    <row r="63" spans="2:4">
      <c r="B63" s="28">
        <f t="shared" si="0"/>
        <v>61</v>
      </c>
      <c r="C63" s="32">
        <v>11</v>
      </c>
      <c r="D63" s="21" t="s">
        <v>162</v>
      </c>
    </row>
    <row r="64" spans="2:4">
      <c r="B64" s="28">
        <f t="shared" si="0"/>
        <v>62</v>
      </c>
      <c r="C64" s="32">
        <v>10</v>
      </c>
      <c r="D64" s="21" t="s">
        <v>155</v>
      </c>
    </row>
    <row r="65" spans="2:4">
      <c r="B65" s="28">
        <f t="shared" si="0"/>
        <v>63</v>
      </c>
      <c r="C65" s="32">
        <v>3</v>
      </c>
      <c r="D65" s="21" t="s">
        <v>95</v>
      </c>
    </row>
    <row r="66" spans="2:4">
      <c r="B66" s="28">
        <f t="shared" si="0"/>
        <v>64</v>
      </c>
      <c r="C66" s="32">
        <v>9</v>
      </c>
      <c r="D66" s="21" t="s">
        <v>150</v>
      </c>
    </row>
    <row r="67" spans="2:4">
      <c r="B67" s="28">
        <f t="shared" si="0"/>
        <v>65</v>
      </c>
      <c r="C67" s="32">
        <v>3</v>
      </c>
      <c r="D67" s="24" t="s">
        <v>96</v>
      </c>
    </row>
    <row r="68" spans="2:4">
      <c r="B68" s="28">
        <f t="shared" si="0"/>
        <v>66</v>
      </c>
      <c r="C68" s="32">
        <v>6</v>
      </c>
      <c r="D68" s="24" t="s">
        <v>123</v>
      </c>
    </row>
    <row r="69" spans="2:4">
      <c r="B69" s="28">
        <f t="shared" ref="B69:B132" si="1">B68+1</f>
        <v>67</v>
      </c>
      <c r="C69" s="32">
        <v>1</v>
      </c>
      <c r="D69" s="21" t="s">
        <v>170</v>
      </c>
    </row>
    <row r="70" spans="2:4">
      <c r="B70" s="28">
        <f t="shared" si="1"/>
        <v>68</v>
      </c>
      <c r="C70" s="32">
        <v>11</v>
      </c>
      <c r="D70" s="21" t="s">
        <v>163</v>
      </c>
    </row>
    <row r="71" spans="2:4">
      <c r="B71" s="28">
        <f t="shared" si="1"/>
        <v>69</v>
      </c>
      <c r="C71" s="32">
        <v>4</v>
      </c>
      <c r="D71" s="21" t="s">
        <v>102</v>
      </c>
    </row>
    <row r="72" spans="2:4">
      <c r="B72" s="28">
        <f t="shared" si="1"/>
        <v>70</v>
      </c>
      <c r="C72" s="32">
        <v>3</v>
      </c>
      <c r="D72" s="21" t="s">
        <v>97</v>
      </c>
    </row>
    <row r="73" spans="2:4">
      <c r="B73" s="28">
        <f t="shared" si="1"/>
        <v>71</v>
      </c>
      <c r="C73" s="32">
        <v>2</v>
      </c>
      <c r="D73" s="21" t="s">
        <v>85</v>
      </c>
    </row>
    <row r="74" spans="2:4">
      <c r="B74" s="28">
        <f t="shared" si="1"/>
        <v>72</v>
      </c>
      <c r="C74" s="32">
        <v>3</v>
      </c>
      <c r="D74" s="21" t="s">
        <v>98</v>
      </c>
    </row>
    <row r="75" spans="2:4">
      <c r="B75" s="28">
        <f t="shared" si="1"/>
        <v>73</v>
      </c>
      <c r="C75" s="32">
        <v>6</v>
      </c>
      <c r="D75" s="21" t="s">
        <v>124</v>
      </c>
    </row>
    <row r="76" spans="2:4">
      <c r="B76" s="28">
        <f t="shared" si="1"/>
        <v>74</v>
      </c>
      <c r="C76" s="32">
        <v>9</v>
      </c>
      <c r="D76" s="24" t="s">
        <v>151</v>
      </c>
    </row>
    <row r="77" spans="2:4">
      <c r="B77" s="28">
        <f t="shared" si="1"/>
        <v>75</v>
      </c>
      <c r="C77" s="32">
        <v>1</v>
      </c>
      <c r="D77" s="21" t="s">
        <v>171</v>
      </c>
    </row>
    <row r="78" spans="2:4">
      <c r="B78" s="28">
        <f t="shared" si="1"/>
        <v>76</v>
      </c>
      <c r="C78" s="32">
        <v>8</v>
      </c>
      <c r="D78" s="21" t="s">
        <v>141</v>
      </c>
    </row>
    <row r="79" spans="2:4">
      <c r="B79" s="28">
        <f t="shared" si="1"/>
        <v>77</v>
      </c>
      <c r="C79" s="32">
        <v>2</v>
      </c>
      <c r="D79" s="21" t="s">
        <v>86</v>
      </c>
    </row>
    <row r="80" spans="2:4">
      <c r="B80" s="28">
        <f t="shared" si="1"/>
        <v>78</v>
      </c>
      <c r="C80" s="32">
        <v>10</v>
      </c>
      <c r="D80" s="21" t="s">
        <v>156</v>
      </c>
    </row>
    <row r="81" spans="2:4">
      <c r="B81" s="28">
        <f t="shared" si="1"/>
        <v>79</v>
      </c>
      <c r="C81" s="32">
        <v>7</v>
      </c>
      <c r="D81" s="21" t="s">
        <v>132</v>
      </c>
    </row>
    <row r="82" spans="2:4">
      <c r="B82" s="28">
        <f t="shared" si="1"/>
        <v>80</v>
      </c>
      <c r="C82" s="32">
        <v>10</v>
      </c>
      <c r="D82" s="21" t="s">
        <v>157</v>
      </c>
    </row>
    <row r="83" spans="2:4">
      <c r="B83" s="28">
        <f t="shared" si="1"/>
        <v>81</v>
      </c>
      <c r="C83" s="32">
        <v>2</v>
      </c>
      <c r="D83" s="21" t="s">
        <v>87</v>
      </c>
    </row>
    <row r="84" spans="2:4">
      <c r="B84" s="28">
        <f t="shared" si="1"/>
        <v>82</v>
      </c>
      <c r="C84" s="32">
        <v>9</v>
      </c>
      <c r="D84" s="21" t="s">
        <v>152</v>
      </c>
    </row>
    <row r="85" spans="2:4">
      <c r="B85" s="28">
        <f t="shared" si="1"/>
        <v>83</v>
      </c>
      <c r="C85" s="32">
        <v>5</v>
      </c>
      <c r="D85" s="21" t="s">
        <v>111</v>
      </c>
    </row>
    <row r="86" spans="2:4">
      <c r="B86" s="28">
        <f t="shared" si="1"/>
        <v>84</v>
      </c>
      <c r="C86" s="32">
        <v>5</v>
      </c>
      <c r="D86" s="21" t="s">
        <v>112</v>
      </c>
    </row>
    <row r="87" spans="2:4">
      <c r="B87" s="28">
        <f t="shared" si="1"/>
        <v>85</v>
      </c>
      <c r="C87" s="32">
        <v>1</v>
      </c>
      <c r="D87" s="21" t="s">
        <v>172</v>
      </c>
    </row>
    <row r="88" spans="2:4">
      <c r="B88" s="28">
        <f t="shared" si="1"/>
        <v>86</v>
      </c>
      <c r="C88" s="32">
        <v>7</v>
      </c>
      <c r="D88" s="21" t="s">
        <v>133</v>
      </c>
    </row>
    <row r="89" spans="2:4">
      <c r="B89" s="28">
        <f t="shared" si="1"/>
        <v>87</v>
      </c>
      <c r="C89" s="32">
        <v>5</v>
      </c>
      <c r="D89" s="21" t="s">
        <v>113</v>
      </c>
    </row>
    <row r="90" spans="2:4">
      <c r="B90" s="28">
        <f t="shared" si="1"/>
        <v>88</v>
      </c>
      <c r="C90" s="32">
        <v>8</v>
      </c>
      <c r="D90" s="21" t="s">
        <v>142</v>
      </c>
    </row>
    <row r="91" spans="2:4">
      <c r="B91" s="28">
        <f t="shared" si="1"/>
        <v>89</v>
      </c>
      <c r="C91" s="32">
        <v>7</v>
      </c>
      <c r="D91" s="24" t="s">
        <v>134</v>
      </c>
    </row>
    <row r="92" spans="2:4">
      <c r="B92" s="28">
        <f t="shared" si="1"/>
        <v>90</v>
      </c>
      <c r="C92" s="32">
        <v>6</v>
      </c>
      <c r="D92" s="21" t="s">
        <v>125</v>
      </c>
    </row>
    <row r="93" spans="2:4">
      <c r="B93" s="28">
        <f t="shared" si="1"/>
        <v>91</v>
      </c>
      <c r="C93" s="32">
        <v>11</v>
      </c>
      <c r="D93" s="21" t="s">
        <v>164</v>
      </c>
    </row>
    <row r="94" spans="2:4">
      <c r="B94" s="28">
        <f t="shared" si="1"/>
        <v>92</v>
      </c>
      <c r="C94" s="32">
        <v>9</v>
      </c>
      <c r="D94" s="21" t="s">
        <v>153</v>
      </c>
    </row>
    <row r="95" spans="2:4">
      <c r="B95" s="28">
        <f t="shared" si="1"/>
        <v>93</v>
      </c>
      <c r="C95" s="32">
        <v>6</v>
      </c>
      <c r="D95" s="21" t="s">
        <v>126</v>
      </c>
    </row>
    <row r="96" spans="2:4">
      <c r="B96" s="28">
        <f t="shared" si="1"/>
        <v>94</v>
      </c>
      <c r="C96" s="32">
        <v>4</v>
      </c>
      <c r="D96" s="21" t="s">
        <v>103</v>
      </c>
    </row>
    <row r="97" spans="2:4">
      <c r="B97" s="28">
        <f t="shared" si="1"/>
        <v>95</v>
      </c>
      <c r="C97" s="32">
        <v>2</v>
      </c>
      <c r="D97" s="21" t="s">
        <v>88</v>
      </c>
    </row>
    <row r="98" spans="2:4">
      <c r="B98" s="28">
        <f t="shared" si="1"/>
        <v>96</v>
      </c>
      <c r="C98" s="32">
        <v>11</v>
      </c>
      <c r="D98" s="25" t="s">
        <v>165</v>
      </c>
    </row>
    <row r="99" spans="2:4">
      <c r="B99" s="28">
        <f t="shared" si="1"/>
        <v>97</v>
      </c>
      <c r="C99" s="32">
        <v>6</v>
      </c>
      <c r="D99" s="21" t="s">
        <v>127</v>
      </c>
    </row>
    <row r="100" spans="2:4">
      <c r="B100" s="28">
        <f t="shared" si="1"/>
        <v>98</v>
      </c>
      <c r="C100" s="103"/>
      <c r="D100" s="33"/>
    </row>
    <row r="101" spans="2:4">
      <c r="B101" s="28">
        <f t="shared" si="1"/>
        <v>99</v>
      </c>
      <c r="C101" s="32"/>
      <c r="D101" s="101"/>
    </row>
    <row r="102" spans="2:4">
      <c r="B102" s="28">
        <f t="shared" si="1"/>
        <v>100</v>
      </c>
      <c r="C102" s="31"/>
      <c r="D102" s="33"/>
    </row>
    <row r="103" spans="2:4">
      <c r="B103" s="28">
        <f t="shared" si="1"/>
        <v>101</v>
      </c>
      <c r="C103" s="31"/>
      <c r="D103" s="34"/>
    </row>
    <row r="104" spans="2:4">
      <c r="B104" s="28">
        <f t="shared" si="1"/>
        <v>102</v>
      </c>
      <c r="C104" s="31"/>
      <c r="D104" s="34"/>
    </row>
    <row r="105" spans="2:4">
      <c r="B105" s="28">
        <f t="shared" si="1"/>
        <v>103</v>
      </c>
      <c r="C105" s="31"/>
      <c r="D105" s="34"/>
    </row>
    <row r="106" spans="2:4">
      <c r="B106" s="28">
        <f t="shared" si="1"/>
        <v>104</v>
      </c>
      <c r="C106" s="31"/>
      <c r="D106" s="34"/>
    </row>
    <row r="107" spans="2:4">
      <c r="B107" s="28">
        <f t="shared" si="1"/>
        <v>105</v>
      </c>
      <c r="C107" s="31"/>
      <c r="D107" s="34"/>
    </row>
    <row r="108" spans="2:4">
      <c r="B108" s="28">
        <f t="shared" si="1"/>
        <v>106</v>
      </c>
      <c r="C108" s="31"/>
      <c r="D108" s="34"/>
    </row>
    <row r="109" spans="2:4">
      <c r="B109" s="28">
        <f t="shared" si="1"/>
        <v>107</v>
      </c>
      <c r="C109" s="31"/>
      <c r="D109" s="34"/>
    </row>
    <row r="110" spans="2:4">
      <c r="B110" s="28">
        <f t="shared" si="1"/>
        <v>108</v>
      </c>
      <c r="C110" s="31"/>
      <c r="D110" s="34"/>
    </row>
    <row r="111" spans="2:4">
      <c r="B111" s="28">
        <f t="shared" si="1"/>
        <v>109</v>
      </c>
      <c r="C111" s="31"/>
      <c r="D111" s="34"/>
    </row>
    <row r="112" spans="2:4">
      <c r="B112" s="28">
        <f t="shared" si="1"/>
        <v>110</v>
      </c>
      <c r="C112" s="31"/>
      <c r="D112" s="34"/>
    </row>
    <row r="113" spans="2:4">
      <c r="B113" s="28">
        <f t="shared" si="1"/>
        <v>111</v>
      </c>
      <c r="C113" s="31"/>
      <c r="D113" s="34"/>
    </row>
    <row r="114" spans="2:4">
      <c r="B114" s="28">
        <f t="shared" si="1"/>
        <v>112</v>
      </c>
      <c r="C114" s="31"/>
      <c r="D114" s="34"/>
    </row>
    <row r="115" spans="2:4">
      <c r="B115" s="28">
        <f t="shared" si="1"/>
        <v>113</v>
      </c>
      <c r="C115" s="31"/>
      <c r="D115" s="34"/>
    </row>
    <row r="116" spans="2:4">
      <c r="B116" s="28">
        <f t="shared" si="1"/>
        <v>114</v>
      </c>
      <c r="C116" s="31"/>
      <c r="D116" s="34"/>
    </row>
    <row r="117" spans="2:4">
      <c r="B117" s="28">
        <f t="shared" si="1"/>
        <v>115</v>
      </c>
      <c r="C117" s="31"/>
      <c r="D117" s="34"/>
    </row>
    <row r="118" spans="2:4">
      <c r="B118" s="28">
        <f t="shared" si="1"/>
        <v>116</v>
      </c>
      <c r="C118" s="31"/>
      <c r="D118" s="34"/>
    </row>
    <row r="119" spans="2:4">
      <c r="B119" s="28">
        <f t="shared" si="1"/>
        <v>117</v>
      </c>
      <c r="C119" s="31"/>
      <c r="D119" s="34"/>
    </row>
    <row r="120" spans="2:4">
      <c r="B120" s="28">
        <f t="shared" si="1"/>
        <v>118</v>
      </c>
      <c r="C120" s="31"/>
      <c r="D120" s="34"/>
    </row>
    <row r="121" spans="2:4">
      <c r="B121" s="28">
        <f t="shared" si="1"/>
        <v>119</v>
      </c>
      <c r="C121" s="31"/>
      <c r="D121" s="34"/>
    </row>
    <row r="122" spans="2:4">
      <c r="B122" s="28">
        <f t="shared" si="1"/>
        <v>120</v>
      </c>
      <c r="C122" s="31"/>
      <c r="D122" s="34"/>
    </row>
    <row r="123" spans="2:4">
      <c r="B123" s="28">
        <f t="shared" si="1"/>
        <v>121</v>
      </c>
      <c r="C123" s="31"/>
      <c r="D123" s="34"/>
    </row>
    <row r="124" spans="2:4">
      <c r="B124" s="28">
        <f t="shared" si="1"/>
        <v>122</v>
      </c>
      <c r="C124" s="31"/>
      <c r="D124" s="34"/>
    </row>
    <row r="125" spans="2:4">
      <c r="B125" s="28">
        <f t="shared" si="1"/>
        <v>123</v>
      </c>
      <c r="C125" s="31"/>
      <c r="D125" s="34"/>
    </row>
    <row r="126" spans="2:4">
      <c r="B126" s="28">
        <f t="shared" si="1"/>
        <v>124</v>
      </c>
      <c r="C126" s="31"/>
      <c r="D126" s="34"/>
    </row>
    <row r="127" spans="2:4">
      <c r="B127" s="28">
        <f t="shared" si="1"/>
        <v>125</v>
      </c>
      <c r="C127" s="31"/>
      <c r="D127" s="34"/>
    </row>
    <row r="128" spans="2:4">
      <c r="B128" s="28">
        <f t="shared" si="1"/>
        <v>126</v>
      </c>
      <c r="C128" s="31"/>
      <c r="D128" s="34"/>
    </row>
    <row r="129" spans="2:4">
      <c r="B129" s="28">
        <f t="shared" si="1"/>
        <v>127</v>
      </c>
      <c r="C129" s="31"/>
      <c r="D129" s="34"/>
    </row>
    <row r="130" spans="2:4">
      <c r="B130" s="28">
        <f t="shared" si="1"/>
        <v>128</v>
      </c>
      <c r="C130" s="31"/>
      <c r="D130" s="34"/>
    </row>
    <row r="131" spans="2:4">
      <c r="B131" s="28">
        <f t="shared" si="1"/>
        <v>129</v>
      </c>
      <c r="C131" s="31"/>
      <c r="D131" s="34"/>
    </row>
    <row r="132" spans="2:4">
      <c r="B132" s="28">
        <f t="shared" si="1"/>
        <v>130</v>
      </c>
      <c r="C132" s="31"/>
      <c r="D132" s="34"/>
    </row>
    <row r="133" spans="2:4">
      <c r="B133" s="22"/>
      <c r="C133" s="23"/>
      <c r="D133" s="23"/>
    </row>
    <row r="134" spans="2:4">
      <c r="B134" s="22"/>
      <c r="C134" s="23"/>
      <c r="D134" s="23"/>
    </row>
    <row r="135" spans="2:4">
      <c r="B135" s="22"/>
      <c r="C135" s="23"/>
      <c r="D135" s="23"/>
    </row>
    <row r="136" spans="2:4">
      <c r="B136" s="22"/>
      <c r="C136" s="23"/>
      <c r="D136" s="23"/>
    </row>
    <row r="137" spans="2:4">
      <c r="B137" s="22"/>
      <c r="C137" s="23"/>
      <c r="D137" s="23"/>
    </row>
    <row r="138" spans="2:4">
      <c r="B138" s="22"/>
      <c r="C138" s="23"/>
      <c r="D138" s="23"/>
    </row>
    <row r="139" spans="2:4">
      <c r="B139" s="22"/>
      <c r="C139" s="23"/>
      <c r="D139" s="23"/>
    </row>
    <row r="140" spans="2:4">
      <c r="B140" s="22"/>
      <c r="C140" s="23"/>
      <c r="D140" s="23"/>
    </row>
    <row r="141" spans="2:4">
      <c r="B141" s="22"/>
      <c r="C141" s="23"/>
      <c r="D141" s="23"/>
    </row>
    <row r="142" spans="2:4">
      <c r="B142" s="22"/>
      <c r="C142" s="23"/>
      <c r="D142" s="23"/>
    </row>
    <row r="143" spans="2:4">
      <c r="B143" s="22"/>
      <c r="C143" s="23"/>
      <c r="D143" s="23"/>
    </row>
    <row r="144" spans="2:4">
      <c r="B144" s="22"/>
      <c r="C144" s="23"/>
      <c r="D144" s="23"/>
    </row>
    <row r="145" spans="2:4">
      <c r="B145" s="22"/>
      <c r="C145" s="23"/>
      <c r="D145" s="23"/>
    </row>
    <row r="146" spans="2:4">
      <c r="B146" s="22"/>
      <c r="C146" s="23"/>
      <c r="D146" s="23"/>
    </row>
    <row r="147" spans="2:4">
      <c r="B147" s="22"/>
      <c r="C147" s="23"/>
      <c r="D147" s="23"/>
    </row>
    <row r="148" spans="2:4">
      <c r="B148" s="22"/>
      <c r="C148" s="23"/>
      <c r="D148" s="23"/>
    </row>
    <row r="149" spans="2:4">
      <c r="B149" s="22"/>
      <c r="C149" s="23"/>
      <c r="D149" s="23"/>
    </row>
    <row r="150" spans="2:4">
      <c r="B150" s="22"/>
      <c r="C150" s="23"/>
      <c r="D150" s="23"/>
    </row>
    <row r="151" spans="2:4">
      <c r="B151" s="22"/>
      <c r="C151" s="23"/>
      <c r="D151" s="23"/>
    </row>
    <row r="152" spans="2:4">
      <c r="B152" s="22"/>
      <c r="C152" s="23"/>
      <c r="D152" s="23"/>
    </row>
    <row r="153" spans="2:4">
      <c r="B153" s="22"/>
      <c r="C153" s="23"/>
      <c r="D153" s="23"/>
    </row>
    <row r="154" spans="2:4">
      <c r="B154" s="22"/>
      <c r="C154" s="23"/>
      <c r="D154" s="23"/>
    </row>
    <row r="155" spans="2:4">
      <c r="B155" s="22"/>
      <c r="C155" s="23"/>
      <c r="D155" s="23"/>
    </row>
    <row r="156" spans="2:4">
      <c r="B156" s="22"/>
      <c r="C156" s="23"/>
      <c r="D156" s="23"/>
    </row>
    <row r="157" spans="2:4">
      <c r="B157" s="22"/>
      <c r="C157" s="23"/>
      <c r="D157" s="23"/>
    </row>
    <row r="158" spans="2:4">
      <c r="B158" s="22"/>
      <c r="C158" s="23"/>
      <c r="D158" s="23"/>
    </row>
    <row r="159" spans="2:4">
      <c r="B159" s="22"/>
      <c r="C159" s="23"/>
      <c r="D159" s="23"/>
    </row>
    <row r="160" spans="2:4">
      <c r="B160" s="22"/>
      <c r="C160" s="23"/>
      <c r="D160" s="23"/>
    </row>
    <row r="161" spans="2:4">
      <c r="B161" s="22"/>
      <c r="C161" s="23"/>
      <c r="D161" s="23"/>
    </row>
    <row r="162" spans="2:4">
      <c r="B162" s="22"/>
      <c r="C162" s="23"/>
      <c r="D162" s="23"/>
    </row>
    <row r="163" spans="2:4">
      <c r="B163" s="22"/>
      <c r="C163" s="23"/>
      <c r="D163" s="23"/>
    </row>
    <row r="164" spans="2:4">
      <c r="B164" s="22"/>
      <c r="C164" s="23"/>
      <c r="D164" s="23"/>
    </row>
    <row r="165" spans="2:4">
      <c r="B165" s="22"/>
      <c r="C165" s="23"/>
      <c r="D165" s="23"/>
    </row>
    <row r="166" spans="2:4">
      <c r="B166" s="22"/>
      <c r="C166" s="23"/>
      <c r="D166" s="23"/>
    </row>
    <row r="167" spans="2:4">
      <c r="B167" s="22"/>
      <c r="C167" s="23"/>
      <c r="D167" s="23"/>
    </row>
    <row r="168" spans="2:4">
      <c r="B168" s="22"/>
      <c r="C168" s="23"/>
      <c r="D168" s="23"/>
    </row>
    <row r="169" spans="2:4">
      <c r="B169" s="22"/>
      <c r="C169" s="23"/>
      <c r="D169" s="23"/>
    </row>
    <row r="170" spans="2:4">
      <c r="B170" s="22"/>
      <c r="C170" s="23"/>
      <c r="D170" s="23"/>
    </row>
    <row r="171" spans="2:4">
      <c r="B171" s="22"/>
      <c r="C171" s="23"/>
      <c r="D171" s="23"/>
    </row>
    <row r="172" spans="2:4">
      <c r="B172" s="22"/>
      <c r="C172" s="23"/>
      <c r="D172" s="23"/>
    </row>
    <row r="173" spans="2:4">
      <c r="B173" s="22"/>
      <c r="C173" s="23"/>
      <c r="D173" s="23"/>
    </row>
    <row r="174" spans="2:4">
      <c r="B174" s="22"/>
      <c r="C174" s="23"/>
      <c r="D174" s="23"/>
    </row>
    <row r="175" spans="2:4">
      <c r="B175" s="22"/>
      <c r="C175" s="23"/>
      <c r="D175" s="23"/>
    </row>
    <row r="176" spans="2:4">
      <c r="B176" s="22"/>
      <c r="C176" s="23"/>
      <c r="D176" s="23"/>
    </row>
    <row r="177" spans="2:4">
      <c r="B177" s="22"/>
      <c r="C177" s="23"/>
      <c r="D177" s="23"/>
    </row>
    <row r="178" spans="2:4">
      <c r="B178" s="22"/>
      <c r="C178" s="23"/>
      <c r="D178" s="23"/>
    </row>
    <row r="179" spans="2:4">
      <c r="B179" s="22"/>
      <c r="C179" s="23"/>
      <c r="D179" s="23"/>
    </row>
    <row r="180" spans="2:4">
      <c r="B180" s="22"/>
      <c r="C180" s="23"/>
      <c r="D180" s="23"/>
    </row>
    <row r="181" spans="2:4">
      <c r="B181" s="22"/>
      <c r="C181" s="23"/>
      <c r="D181" s="23"/>
    </row>
    <row r="182" spans="2:4">
      <c r="B182" s="22"/>
      <c r="C182" s="23"/>
      <c r="D182" s="23"/>
    </row>
    <row r="183" spans="2:4">
      <c r="B183" s="22"/>
      <c r="C183" s="23"/>
      <c r="D183" s="23"/>
    </row>
    <row r="184" spans="2:4">
      <c r="B184" s="22"/>
      <c r="C184" s="23"/>
      <c r="D184" s="23"/>
    </row>
    <row r="185" spans="2:4">
      <c r="B185" s="22"/>
      <c r="C185" s="23"/>
      <c r="D185" s="23"/>
    </row>
    <row r="186" spans="2:4">
      <c r="B186" s="22"/>
      <c r="C186" s="23"/>
      <c r="D186" s="23"/>
    </row>
    <row r="187" spans="2:4">
      <c r="B187" s="22"/>
      <c r="C187" s="23"/>
      <c r="D187" s="23"/>
    </row>
    <row r="188" spans="2:4">
      <c r="B188" s="22"/>
      <c r="C188" s="23"/>
      <c r="D188" s="23"/>
    </row>
    <row r="189" spans="2:4">
      <c r="B189" s="22"/>
      <c r="C189" s="23"/>
      <c r="D189" s="23"/>
    </row>
    <row r="190" spans="2:4">
      <c r="B190" s="22"/>
      <c r="C190" s="23"/>
      <c r="D190" s="23"/>
    </row>
  </sheetData>
  <autoFilter ref="C2:D132">
    <sortState ref="C3:D132">
      <sortCondition ref="D2:D132"/>
    </sortState>
  </autoFilter>
  <mergeCells count="1">
    <mergeCell ref="G2:N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2:L33"/>
  <sheetViews>
    <sheetView workbookViewId="0">
      <selection activeCell="D37" sqref="D37"/>
    </sheetView>
  </sheetViews>
  <sheetFormatPr defaultRowHeight="15"/>
  <cols>
    <col min="1" max="1" width="5.85546875" customWidth="1"/>
    <col min="2" max="12" width="22.42578125" customWidth="1"/>
  </cols>
  <sheetData>
    <row r="2" spans="1:12">
      <c r="B2" s="1" t="s">
        <v>175</v>
      </c>
      <c r="C2" s="1" t="s">
        <v>176</v>
      </c>
      <c r="D2" s="1" t="s">
        <v>177</v>
      </c>
      <c r="E2" s="1" t="s">
        <v>178</v>
      </c>
      <c r="F2" s="1" t="s">
        <v>179</v>
      </c>
      <c r="G2" s="1" t="s">
        <v>180</v>
      </c>
      <c r="H2" s="1" t="s">
        <v>181</v>
      </c>
      <c r="I2" s="1" t="s">
        <v>182</v>
      </c>
      <c r="J2" s="1" t="s">
        <v>183</v>
      </c>
      <c r="K2" s="1" t="s">
        <v>184</v>
      </c>
      <c r="L2" s="1" t="s">
        <v>185</v>
      </c>
    </row>
    <row r="3" spans="1:12" ht="30">
      <c r="B3" s="30" t="s">
        <v>174</v>
      </c>
      <c r="C3" s="30" t="s">
        <v>174</v>
      </c>
      <c r="D3" s="30" t="s">
        <v>174</v>
      </c>
      <c r="E3" s="30" t="s">
        <v>174</v>
      </c>
      <c r="F3" s="30" t="s">
        <v>174</v>
      </c>
      <c r="G3" s="30" t="s">
        <v>174</v>
      </c>
      <c r="H3" s="30" t="s">
        <v>174</v>
      </c>
      <c r="I3" s="30" t="s">
        <v>174</v>
      </c>
      <c r="J3" s="30" t="s">
        <v>174</v>
      </c>
      <c r="K3" s="30" t="s">
        <v>174</v>
      </c>
      <c r="L3" s="30" t="s">
        <v>174</v>
      </c>
    </row>
    <row r="4" spans="1:12">
      <c r="A4" s="1">
        <v>1</v>
      </c>
      <c r="B4" t="str">
        <f t="array" ref="B4">IFERROR(LEFT(TRIM(INDEX(СписокШкола!$D$3:$D$132,SMALL(IF(COLUMN()-1=СписокШкола!$C$3:$C$132,ROW($D$3:$D$132)-2),ROW(A1)))),SEARCH("#",SUBSTITUTE(TRIM(INDEX(СписокШкола!$D$3:$D$132,SMALL(IF(COLUMN()-1=СписокШкола!$C$3:$C$132,ROW($D$3:$D$132)-2),ROW(A1))))&amp;" "," ","#",2))-1),"")</f>
        <v>Богомолов Андрей</v>
      </c>
      <c r="C4" t="str">
        <f t="array" ref="C4">IFERROR(LEFT(TRIM(INDEX(СписокШкола!$D$3:$D$132,SMALL(IF(COLUMN()-1=СписокШкола!$C$3:$C$132,ROW($D$3:$D$132)-2),ROW(B1)))),SEARCH("#",SUBSTITUTE(TRIM(INDEX(СписокШкола!$D$3:$D$132,SMALL(IF(COLUMN()-1=СписокШкола!$C$3:$C$132,ROW($D$3:$D$132)-2),ROW(B1))))&amp;" "," ","#",2))-1),"")</f>
        <v>Бородин Никита</v>
      </c>
      <c r="D4" t="str">
        <f t="array" ref="D4">IFERROR(LEFT(TRIM(INDEX(СписокШкола!$D$3:$D$132,SMALL(IF(COLUMN()-1=СписокШкола!$C$3:$C$132,ROW($D$3:$D$132)-2),ROW(C1)))),SEARCH("#",SUBSTITUTE(TRIM(INDEX(СписокШкола!$D$3:$D$132,SMALL(IF(COLUMN()-1=СписокШкола!$C$3:$C$132,ROW($D$3:$D$132)-2),ROW(C1))))&amp;" "," ","#",2))-1),"")</f>
        <v>Аксенова Елизавета</v>
      </c>
      <c r="E4" t="str">
        <f t="array" ref="E4">IFERROR(LEFT(TRIM(INDEX(СписокШкола!$D$3:$D$132,SMALL(IF(COLUMN()-1=СписокШкола!$C$3:$C$132,ROW($D$3:$D$132)-2),ROW(D1)))),SEARCH("#",SUBSTITUTE(TRIM(INDEX(СписокШкола!$D$3:$D$132,SMALL(IF(COLUMN()-1=СписокШкола!$C$3:$C$132,ROW($D$3:$D$132)-2),ROW(D1))))&amp;" "," ","#",2))-1),"")</f>
        <v>Выдыш Дмитрий</v>
      </c>
      <c r="F4" t="str">
        <f t="array" ref="F4">IFERROR(LEFT(TRIM(INDEX(СписокШкола!$D$3:$D$132,SMALL(IF(COLUMN()-1=СписокШкола!$C$3:$C$132,ROW($D$3:$D$132)-2),ROW(E1)))),SEARCH("#",SUBSTITUTE(TRIM(INDEX(СписокШкола!$D$3:$D$132,SMALL(IF(COLUMN()-1=СписокШкола!$C$3:$C$132,ROW($D$3:$D$132)-2),ROW(E1))))&amp;" "," ","#",2))-1),"")</f>
        <v>Ган Юлия</v>
      </c>
      <c r="G4" t="str">
        <f t="array" ref="G4">IFERROR(LEFT(TRIM(INDEX(СписокШкола!$D$3:$D$132,SMALL(IF(COLUMN()-1=СписокШкола!$C$3:$C$132,ROW($D$3:$D$132)-2),ROW(F1)))),SEARCH("#",SUBSTITUTE(TRIM(INDEX(СписокШкола!$D$3:$D$132,SMALL(IF(COLUMN()-1=СписокШкола!$C$3:$C$132,ROW($D$3:$D$132)-2),ROW(F1))))&amp;" "," ","#",2))-1),"")</f>
        <v>Арбина Карина</v>
      </c>
      <c r="H4" t="str">
        <f t="array" ref="H4">IFERROR(LEFT(TRIM(INDEX(СписокШкола!$D$3:$D$132,SMALL(IF(COLUMN()-1=СписокШкола!$C$3:$C$132,ROW($D$3:$D$132)-2),ROW(G1)))),SEARCH("#",SUBSTITUTE(TRIM(INDEX(СписокШкола!$D$3:$D$132,SMALL(IF(COLUMN()-1=СписокШкола!$C$3:$C$132,ROW($D$3:$D$132)-2),ROW(G1))))&amp;" "," ","#",2))-1),"")</f>
        <v>Аксенова Ирина</v>
      </c>
      <c r="I4" t="str">
        <f t="array" ref="I4">IFERROR(LEFT(TRIM(INDEX(СписокШкола!$D$3:$D$132,SMALL(IF(COLUMN()-1=СписокШкола!$C$3:$C$132,ROW($D$3:$D$132)-2),ROW(H1)))),SEARCH("#",SUBSTITUTE(TRIM(INDEX(СписокШкола!$D$3:$D$132,SMALL(IF(COLUMN()-1=СписокШкола!$C$3:$C$132,ROW($D$3:$D$132)-2),ROW(H1))))&amp;" "," ","#",2))-1),"")</f>
        <v>Воронцова Александра</v>
      </c>
      <c r="J4" t="str">
        <f t="array" ref="J4">IFERROR(LEFT(TRIM(INDEX(СписокШкола!$D$3:$D$132,SMALL(IF(COLUMN()-1=СписокШкола!$C$3:$C$132,ROW($D$3:$D$132)-2),ROW(I1)))),SEARCH("#",SUBSTITUTE(TRIM(INDEX(СписокШкола!$D$3:$D$132,SMALL(IF(COLUMN()-1=СписокШкола!$C$3:$C$132,ROW($D$3:$D$132)-2),ROW(I1))))&amp;" "," ","#",2))-1),"")</f>
        <v>Амраен Игорь</v>
      </c>
      <c r="K4" t="str">
        <f t="array" ref="K4">IFERROR(LEFT(TRIM(INDEX(СписокШкола!$D$3:$D$132,SMALL(IF(COLUMN()-1=СписокШкола!$C$3:$C$132,ROW($D$3:$D$132)-2),ROW(J1)))),SEARCH("#",SUBSTITUTE(TRIM(INDEX(СписокШкола!$D$3:$D$132,SMALL(IF(COLUMN()-1=СписокШкола!$C$3:$C$132,ROW($D$3:$D$132)-2),ROW(J1))))&amp;" "," ","#",2))-1),"")</f>
        <v>Мещерякова Олеся</v>
      </c>
      <c r="L4" t="str">
        <f t="array" ref="L4">IFERROR(LEFT(TRIM(INDEX(СписокШкола!$D$3:$D$132,SMALL(IF(COLUMN()-1=СписокШкола!$C$3:$C$132,ROW($D$3:$D$132)-2),ROW(K1)))),SEARCH("#",SUBSTITUTE(TRIM(INDEX(СписокШкола!$D$3:$D$132,SMALL(IF(COLUMN()-1=СписокШкола!$C$3:$C$132,ROW($D$3:$D$132)-2),ROW(K1))))&amp;" "," ","#",2))-1),"")</f>
        <v>Аксенова Кристина</v>
      </c>
    </row>
    <row r="5" spans="1:12">
      <c r="A5" s="1">
        <f>A4+1</f>
        <v>2</v>
      </c>
      <c r="B5" t="str">
        <f t="array" ref="B5">IFERROR(LEFT(TRIM(INDEX(СписокШкола!$D$3:$D$132,SMALL(IF(COLUMN()-1=СписокШкола!$C$3:$C$132,ROW($D$3:$D$132)-2),ROW(A2)))),SEARCH("#",SUBSTITUTE(TRIM(INDEX(СписокШкола!$D$3:$D$132,SMALL(IF(COLUMN()-1=СписокШкола!$C$3:$C$132,ROW($D$3:$D$132)-2),ROW(A2))))&amp;" "," ","#",2))-1),"")</f>
        <v>Дель Дмитрий</v>
      </c>
      <c r="C5" t="str">
        <f t="array" ref="C5">IFERROR(LEFT(TRIM(INDEX(СписокШкола!$D$3:$D$132,SMALL(IF(COLUMN()-1=СписокШкола!$C$3:$C$132,ROW($D$3:$D$132)-2),ROW(B2)))),SEARCH("#",SUBSTITUTE(TRIM(INDEX(СписокШкола!$D$3:$D$132,SMALL(IF(COLUMN()-1=СписокШкола!$C$3:$C$132,ROW($D$3:$D$132)-2),ROW(B2))))&amp;" "," ","#",2))-1),"")</f>
        <v>Бутнар Ирина</v>
      </c>
      <c r="D5" t="str">
        <f t="array" ref="D5">IFERROR(LEFT(TRIM(INDEX(СписокШкола!$D$3:$D$132,SMALL(IF(COLUMN()-1=СписокШкола!$C$3:$C$132,ROW($D$3:$D$132)-2),ROW(C2)))),SEARCH("#",SUBSTITUTE(TRIM(INDEX(СписокШкола!$D$3:$D$132,SMALL(IF(COLUMN()-1=СписокШкола!$C$3:$C$132,ROW($D$3:$D$132)-2),ROW(C2))))&amp;" "," ","#",2))-1),"")</f>
        <v>Бойко Снежана</v>
      </c>
      <c r="E5" t="str">
        <f t="array" ref="E5">IFERROR(LEFT(TRIM(INDEX(СписокШкола!$D$3:$D$132,SMALL(IF(COLUMN()-1=СписокШкола!$C$3:$C$132,ROW($D$3:$D$132)-2),ROW(D2)))),SEARCH("#",SUBSTITUTE(TRIM(INDEX(СписокШкола!$D$3:$D$132,SMALL(IF(COLUMN()-1=СписокШкола!$C$3:$C$132,ROW($D$3:$D$132)-2),ROW(D2))))&amp;" "," ","#",2))-1),"")</f>
        <v>Кайбель Ольга</v>
      </c>
      <c r="F5" t="str">
        <f t="array" ref="F5">IFERROR(LEFT(TRIM(INDEX(СписокШкола!$D$3:$D$132,SMALL(IF(COLUMN()-1=СписокШкола!$C$3:$C$132,ROW($D$3:$D$132)-2),ROW(E2)))),SEARCH("#",SUBSTITUTE(TRIM(INDEX(СписокШкола!$D$3:$D$132,SMALL(IF(COLUMN()-1=СписокШкола!$C$3:$C$132,ROW($D$3:$D$132)-2),ROW(E2))))&amp;" "," ","#",2))-1),"")</f>
        <v>Горецкая Александра</v>
      </c>
      <c r="G5" t="str">
        <f t="array" ref="G5">IFERROR(LEFT(TRIM(INDEX(СписокШкола!$D$3:$D$132,SMALL(IF(COLUMN()-1=СписокШкола!$C$3:$C$132,ROW($D$3:$D$132)-2),ROW(F2)))),SEARCH("#",SUBSTITUTE(TRIM(INDEX(СписокШкола!$D$3:$D$132,SMALL(IF(COLUMN()-1=СписокШкола!$C$3:$C$132,ROW($D$3:$D$132)-2),ROW(F2))))&amp;" "," ","#",2))-1),"")</f>
        <v>Бойко Андрей</v>
      </c>
      <c r="H5" t="str">
        <f t="array" ref="H5">IFERROR(LEFT(TRIM(INDEX(СписокШкола!$D$3:$D$132,SMALL(IF(COLUMN()-1=СписокШкола!$C$3:$C$132,ROW($D$3:$D$132)-2),ROW(G2)))),SEARCH("#",SUBSTITUTE(TRIM(INDEX(СписокШкола!$D$3:$D$132,SMALL(IF(COLUMN()-1=СписокШкола!$C$3:$C$132,ROW($D$3:$D$132)-2),ROW(G2))))&amp;" "," ","#",2))-1),"")</f>
        <v>Дель Роман</v>
      </c>
      <c r="I5" t="str">
        <f t="array" ref="I5">IFERROR(LEFT(TRIM(INDEX(СписокШкола!$D$3:$D$132,SMALL(IF(COLUMN()-1=СписокШкола!$C$3:$C$132,ROW($D$3:$D$132)-2),ROW(H2)))),SEARCH("#",SUBSTITUTE(TRIM(INDEX(СписокШкола!$D$3:$D$132,SMALL(IF(COLUMN()-1=СписокШкола!$C$3:$C$132,ROW($D$3:$D$132)-2),ROW(H2))))&amp;" "," ","#",2))-1),"")</f>
        <v>Гладкова Лидия</v>
      </c>
      <c r="J5" t="str">
        <f t="array" ref="J5">IFERROR(LEFT(TRIM(INDEX(СписокШкола!$D$3:$D$132,SMALL(IF(COLUMN()-1=СписокШкола!$C$3:$C$132,ROW($D$3:$D$132)-2),ROW(I2)))),SEARCH("#",SUBSTITUTE(TRIM(INDEX(СписокШкола!$D$3:$D$132,SMALL(IF(COLUMN()-1=СписокШкола!$C$3:$C$132,ROW($D$3:$D$132)-2),ROW(I2))))&amp;" "," ","#",2))-1),"")</f>
        <v>Воронцов Анатолий</v>
      </c>
      <c r="K5" t="str">
        <f t="array" ref="K5">IFERROR(LEFT(TRIM(INDEX(СписокШкола!$D$3:$D$132,SMALL(IF(COLUMN()-1=СписокШкола!$C$3:$C$132,ROW($D$3:$D$132)-2),ROW(J2)))),SEARCH("#",SUBSTITUTE(TRIM(INDEX(СписокШкола!$D$3:$D$132,SMALL(IF(COLUMN()-1=СписокШкола!$C$3:$C$132,ROW($D$3:$D$132)-2),ROW(J2))))&amp;" "," ","#",2))-1),"")</f>
        <v>Поткин Евгений</v>
      </c>
      <c r="L5" t="str">
        <f t="array" ref="L5">IFERROR(LEFT(TRIM(INDEX(СписокШкола!$D$3:$D$132,SMALL(IF(COLUMN()-1=СписокШкола!$C$3:$C$132,ROW($D$3:$D$132)-2),ROW(K2)))),SEARCH("#",SUBSTITUTE(TRIM(INDEX(СписокШкола!$D$3:$D$132,SMALL(IF(COLUMN()-1=СписокШкола!$C$3:$C$132,ROW($D$3:$D$132)-2),ROW(K2))))&amp;" "," ","#",2))-1),"")</f>
        <v>Голубев Владимир</v>
      </c>
    </row>
    <row r="6" spans="1:12">
      <c r="A6" s="1">
        <f t="shared" ref="A6:A33" si="0">A5+1</f>
        <v>3</v>
      </c>
      <c r="B6" t="str">
        <f t="array" ref="B6">IFERROR(LEFT(TRIM(INDEX(СписокШкола!$D$3:$D$132,SMALL(IF(COLUMN()-1=СписокШкола!$C$3:$C$132,ROW($D$3:$D$132)-2),ROW(A3)))),SEARCH("#",SUBSTITUTE(TRIM(INDEX(СписокШкола!$D$3:$D$132,SMALL(IF(COLUMN()-1=СписокШкола!$C$3:$C$132,ROW($D$3:$D$132)-2),ROW(A3))))&amp;" "," ","#",2))-1),"")</f>
        <v>Зуев Дмитрий</v>
      </c>
      <c r="C6" t="str">
        <f t="array" ref="C6">IFERROR(LEFT(TRIM(INDEX(СписокШкола!$D$3:$D$132,SMALL(IF(COLUMN()-1=СписокШкола!$C$3:$C$132,ROW($D$3:$D$132)-2),ROW(B3)))),SEARCH("#",SUBSTITUTE(TRIM(INDEX(СписокШкола!$D$3:$D$132,SMALL(IF(COLUMN()-1=СписокШкола!$C$3:$C$132,ROW($D$3:$D$132)-2),ROW(B3))))&amp;" "," ","#",2))-1),"")</f>
        <v>Веселов Алексей</v>
      </c>
      <c r="D6" t="str">
        <f t="array" ref="D6">IFERROR(LEFT(TRIM(INDEX(СписокШкола!$D$3:$D$132,SMALL(IF(COLUMN()-1=СписокШкола!$C$3:$C$132,ROW($D$3:$D$132)-2),ROW(C3)))),SEARCH("#",SUBSTITUTE(TRIM(INDEX(СписокШкола!$D$3:$D$132,SMALL(IF(COLUMN()-1=СписокШкола!$C$3:$C$132,ROW($D$3:$D$132)-2),ROW(C3))))&amp;" "," ","#",2))-1),"")</f>
        <v>Гильгенберг Антон</v>
      </c>
      <c r="E6" t="str">
        <f t="array" ref="E6">IFERROR(LEFT(TRIM(INDEX(СписокШкола!$D$3:$D$132,SMALL(IF(COLUMN()-1=СписокШкола!$C$3:$C$132,ROW($D$3:$D$132)-2),ROW(D3)))),SEARCH("#",SUBSTITUTE(TRIM(INDEX(СписокШкола!$D$3:$D$132,SMALL(IF(COLUMN()-1=СписокШкола!$C$3:$C$132,ROW($D$3:$D$132)-2),ROW(D3))))&amp;" "," ","#",2))-1),"")</f>
        <v>Носачев Богдан</v>
      </c>
      <c r="F6" t="str">
        <f t="array" ref="F6">IFERROR(LEFT(TRIM(INDEX(СписокШкола!$D$3:$D$132,SMALL(IF(COLUMN()-1=СписокШкола!$C$3:$C$132,ROW($D$3:$D$132)-2),ROW(E3)))),SEARCH("#",SUBSTITUTE(TRIM(INDEX(СписокШкола!$D$3:$D$132,SMALL(IF(COLUMN()-1=СписокШкола!$C$3:$C$132,ROW($D$3:$D$132)-2),ROW(E3))))&amp;" "," ","#",2))-1),"")</f>
        <v>Зима Богдан</v>
      </c>
      <c r="G6" t="str">
        <f t="array" ref="G6">IFERROR(LEFT(TRIM(INDEX(СписокШкола!$D$3:$D$132,SMALL(IF(COLUMN()-1=СписокШкола!$C$3:$C$132,ROW($D$3:$D$132)-2),ROW(F3)))),SEARCH("#",SUBSTITUTE(TRIM(INDEX(СписокШкола!$D$3:$D$132,SMALL(IF(COLUMN()-1=СписокШкола!$C$3:$C$132,ROW($D$3:$D$132)-2),ROW(F3))))&amp;" "," ","#",2))-1),"")</f>
        <v>Борисов Никита</v>
      </c>
      <c r="H6" t="str">
        <f t="array" ref="H6">IFERROR(LEFT(TRIM(INDEX(СписокШкола!$D$3:$D$132,SMALL(IF(COLUMN()-1=СписокШкола!$C$3:$C$132,ROW($D$3:$D$132)-2),ROW(G3)))),SEARCH("#",SUBSTITUTE(TRIM(INDEX(СписокШкола!$D$3:$D$132,SMALL(IF(COLUMN()-1=СписокШкола!$C$3:$C$132,ROW($D$3:$D$132)-2),ROW(G3))))&amp;" "," ","#",2))-1),"")</f>
        <v>Корн Юлия</v>
      </c>
      <c r="I6" t="str">
        <f t="array" ref="I6">IFERROR(LEFT(TRIM(INDEX(СписокШкола!$D$3:$D$132,SMALL(IF(COLUMN()-1=СписокШкола!$C$3:$C$132,ROW($D$3:$D$132)-2),ROW(H3)))),SEARCH("#",SUBSTITUTE(TRIM(INDEX(СписокШкола!$D$3:$D$132,SMALL(IF(COLUMN()-1=СписокШкола!$C$3:$C$132,ROW($D$3:$D$132)-2),ROW(H3))))&amp;" "," ","#",2))-1),"")</f>
        <v>Корн Андрей</v>
      </c>
      <c r="J6" t="str">
        <f t="array" ref="J6">IFERROR(LEFT(TRIM(INDEX(СписокШкола!$D$3:$D$132,SMALL(IF(COLUMN()-1=СписокШкола!$C$3:$C$132,ROW($D$3:$D$132)-2),ROW(I3)))),SEARCH("#",SUBSTITUTE(TRIM(INDEX(СписокШкола!$D$3:$D$132,SMALL(IF(COLUMN()-1=СписокШкола!$C$3:$C$132,ROW($D$3:$D$132)-2),ROW(I3))))&amp;" "," ","#",2))-1),"")</f>
        <v>Голубев Сергей</v>
      </c>
      <c r="K6" t="str">
        <f t="array" ref="K6">IFERROR(LEFT(TRIM(INDEX(СписокШкола!$D$3:$D$132,SMALL(IF(COLUMN()-1=СписокШкола!$C$3:$C$132,ROW($D$3:$D$132)-2),ROW(J3)))),SEARCH("#",SUBSTITUTE(TRIM(INDEX(СписокШкола!$D$3:$D$132,SMALL(IF(COLUMN()-1=СписокШкола!$C$3:$C$132,ROW($D$3:$D$132)-2),ROW(J3))))&amp;" "," ","#",2))-1),"")</f>
        <v>Фролов Александр</v>
      </c>
      <c r="L6" t="str">
        <f t="array" ref="L6">IFERROR(LEFT(TRIM(INDEX(СписокШкола!$D$3:$D$132,SMALL(IF(COLUMN()-1=СписокШкола!$C$3:$C$132,ROW($D$3:$D$132)-2),ROW(K3)))),SEARCH("#",SUBSTITUTE(TRIM(INDEX(СписокШкола!$D$3:$D$132,SMALL(IF(COLUMN()-1=СписокШкола!$C$3:$C$132,ROW($D$3:$D$132)-2),ROW(K3))))&amp;" "," ","#",2))-1),"")</f>
        <v>Корн Кристина</v>
      </c>
    </row>
    <row r="7" spans="1:12">
      <c r="A7" s="1">
        <f t="shared" si="0"/>
        <v>4</v>
      </c>
      <c r="B7" t="str">
        <f t="array" ref="B7">IFERROR(LEFT(TRIM(INDEX(СписокШкола!$D$3:$D$132,SMALL(IF(COLUMN()-1=СписокШкола!$C$3:$C$132,ROW($D$3:$D$132)-2),ROW(A4)))),SEARCH("#",SUBSTITUTE(TRIM(INDEX(СписокШкола!$D$3:$D$132,SMALL(IF(COLUMN()-1=СписокШкола!$C$3:$C$132,ROW($D$3:$D$132)-2),ROW(A4))))&amp;" "," ","#",2))-1),"")</f>
        <v>Либрехт Надежда</v>
      </c>
      <c r="C7" t="str">
        <f t="array" ref="C7">IFERROR(LEFT(TRIM(INDEX(СписокШкола!$D$3:$D$132,SMALL(IF(COLUMN()-1=СписокШкола!$C$3:$C$132,ROW($D$3:$D$132)-2),ROW(B4)))),SEARCH("#",SUBSTITUTE(TRIM(INDEX(СписокШкола!$D$3:$D$132,SMALL(IF(COLUMN()-1=СписокШкола!$C$3:$C$132,ROW($D$3:$D$132)-2),ROW(B4))))&amp;" "," ","#",2))-1),"")</f>
        <v>Ганн Данил</v>
      </c>
      <c r="D7" t="str">
        <f t="array" ref="D7">IFERROR(LEFT(TRIM(INDEX(СписокШкола!$D$3:$D$132,SMALL(IF(COLUMN()-1=СписокШкола!$C$3:$C$132,ROW($D$3:$D$132)-2),ROW(C4)))),SEARCH("#",SUBSTITUTE(TRIM(INDEX(СписокШкола!$D$3:$D$132,SMALL(IF(COLUMN()-1=СписокШкола!$C$3:$C$132,ROW($D$3:$D$132)-2),ROW(C4))))&amp;" "," ","#",2))-1),"")</f>
        <v>Иващенко Сергей</v>
      </c>
      <c r="E7" t="str">
        <f t="array" ref="E7">IFERROR(LEFT(TRIM(INDEX(СписокШкола!$D$3:$D$132,SMALL(IF(COLUMN()-1=СписокШкола!$C$3:$C$132,ROW($D$3:$D$132)-2),ROW(D4)))),SEARCH("#",SUBSTITUTE(TRIM(INDEX(СписокШкола!$D$3:$D$132,SMALL(IF(COLUMN()-1=СписокШкола!$C$3:$C$132,ROW($D$3:$D$132)-2),ROW(D4))))&amp;" "," ","#",2))-1),"")</f>
        <v>Синицкая Алина</v>
      </c>
      <c r="F7" t="str">
        <f t="array" ref="F7">IFERROR(LEFT(TRIM(INDEX(СписокШкола!$D$3:$D$132,SMALL(IF(COLUMN()-1=СписокШкола!$C$3:$C$132,ROW($D$3:$D$132)-2),ROW(E4)))),SEARCH("#",SUBSTITUTE(TRIM(INDEX(СписокШкола!$D$3:$D$132,SMALL(IF(COLUMN()-1=СписокШкола!$C$3:$C$132,ROW($D$3:$D$132)-2),ROW(E4))))&amp;" "," ","#",2))-1),"")</f>
        <v>Зонтаг Эдуард</v>
      </c>
      <c r="G7" t="str">
        <f t="array" ref="G7">IFERROR(LEFT(TRIM(INDEX(СписокШкола!$D$3:$D$132,SMALL(IF(COLUMN()-1=СписокШкола!$C$3:$C$132,ROW($D$3:$D$132)-2),ROW(F4)))),SEARCH("#",SUBSTITUTE(TRIM(INDEX(СписокШкола!$D$3:$D$132,SMALL(IF(COLUMN()-1=СписокШкола!$C$3:$C$132,ROW($D$3:$D$132)-2),ROW(F4))))&amp;" "," ","#",2))-1),"")</f>
        <v>Гильгенберг Виктория</v>
      </c>
      <c r="H7" t="str">
        <f t="array" ref="H7">IFERROR(LEFT(TRIM(INDEX(СписокШкола!$D$3:$D$132,SMALL(IF(COLUMN()-1=СписокШкола!$C$3:$C$132,ROW($D$3:$D$132)-2),ROW(G4)))),SEARCH("#",SUBSTITUTE(TRIM(INDEX(СписокШкола!$D$3:$D$132,SMALL(IF(COLUMN()-1=СписокШкола!$C$3:$C$132,ROW($D$3:$D$132)-2),ROW(G4))))&amp;" "," ","#",2))-1),"")</f>
        <v>Овчинникова Елена</v>
      </c>
      <c r="I7" t="str">
        <f t="array" ref="I7">IFERROR(LEFT(TRIM(INDEX(СписокШкола!$D$3:$D$132,SMALL(IF(COLUMN()-1=СписокШкола!$C$3:$C$132,ROW($D$3:$D$132)-2),ROW(H4)))),SEARCH("#",SUBSTITUTE(TRIM(INDEX(СписокШкола!$D$3:$D$132,SMALL(IF(COLUMN()-1=СписокШкола!$C$3:$C$132,ROW($D$3:$D$132)-2),ROW(H4))))&amp;" "," ","#",2))-1),"")</f>
        <v>Лаптова Валерия</v>
      </c>
      <c r="J7" t="str">
        <f t="array" ref="J7">IFERROR(LEFT(TRIM(INDEX(СписокШкола!$D$3:$D$132,SMALL(IF(COLUMN()-1=СписокШкола!$C$3:$C$132,ROW($D$3:$D$132)-2),ROW(I4)))),SEARCH("#",SUBSTITUTE(TRIM(INDEX(СписокШкола!$D$3:$D$132,SMALL(IF(COLUMN()-1=СписокШкола!$C$3:$C$132,ROW($D$3:$D$132)-2),ROW(I4))))&amp;" "," ","#",2))-1),"")</f>
        <v>Иващенко Анастасия</v>
      </c>
      <c r="K7" t="str">
        <f t="array" ref="K7">IFERROR(LEFT(TRIM(INDEX(СписокШкола!$D$3:$D$132,SMALL(IF(COLUMN()-1=СписокШкола!$C$3:$C$132,ROW($D$3:$D$132)-2),ROW(J4)))),SEARCH("#",SUBSTITUTE(TRIM(INDEX(СписокШкола!$D$3:$D$132,SMALL(IF(COLUMN()-1=СписокШкола!$C$3:$C$132,ROW($D$3:$D$132)-2),ROW(J4))))&amp;" "," ","#",2))-1),"")</f>
        <v>Чабаненко Денис</v>
      </c>
      <c r="L7" t="str">
        <f t="array" ref="L7">IFERROR(LEFT(TRIM(INDEX(СписокШкола!$D$3:$D$132,SMALL(IF(COLUMN()-1=СписокШкола!$C$3:$C$132,ROW($D$3:$D$132)-2),ROW(K4)))),SEARCH("#",SUBSTITUTE(TRIM(INDEX(СписокШкола!$D$3:$D$132,SMALL(IF(COLUMN()-1=СписокШкола!$C$3:$C$132,ROW($D$3:$D$132)-2),ROW(K4))))&amp;" "," ","#",2))-1),"")</f>
        <v>Мезин Денис</v>
      </c>
    </row>
    <row r="8" spans="1:12">
      <c r="A8" s="1">
        <f t="shared" si="0"/>
        <v>5</v>
      </c>
      <c r="B8" t="str">
        <f t="array" ref="B8">IFERROR(LEFT(TRIM(INDEX(СписокШкола!$D$3:$D$132,SMALL(IF(COLUMN()-1=СписокШкола!$C$3:$C$132,ROW($D$3:$D$132)-2),ROW(A5)))),SEARCH("#",SUBSTITUTE(TRIM(INDEX(СписокШкола!$D$3:$D$132,SMALL(IF(COLUMN()-1=СписокШкола!$C$3:$C$132,ROW($D$3:$D$132)-2),ROW(A5))))&amp;" "," ","#",2))-1),"")</f>
        <v>Санников Юрий</v>
      </c>
      <c r="C8" t="str">
        <f t="array" ref="C8">IFERROR(LEFT(TRIM(INDEX(СписокШкола!$D$3:$D$132,SMALL(IF(COLUMN()-1=СписокШкола!$C$3:$C$132,ROW($D$3:$D$132)-2),ROW(B5)))),SEARCH("#",SUBSTITUTE(TRIM(INDEX(СписокШкола!$D$3:$D$132,SMALL(IF(COLUMN()-1=СписокШкола!$C$3:$C$132,ROW($D$3:$D$132)-2),ROW(B5))))&amp;" "," ","#",2))-1),"")</f>
        <v>Дулап Тигран</v>
      </c>
      <c r="D8" t="str">
        <f t="array" ref="D8">IFERROR(LEFT(TRIM(INDEX(СписокШкола!$D$3:$D$132,SMALL(IF(COLUMN()-1=СписокШкола!$C$3:$C$132,ROW($D$3:$D$132)-2),ROW(C5)))),SEARCH("#",SUBSTITUTE(TRIM(INDEX(СписокШкола!$D$3:$D$132,SMALL(IF(COLUMN()-1=СписокШкола!$C$3:$C$132,ROW($D$3:$D$132)-2),ROW(C5))))&amp;" "," ","#",2))-1),"")</f>
        <v>Кобзева Яна</v>
      </c>
      <c r="E8" t="str">
        <f t="array" ref="E8">IFERROR(LEFT(TRIM(INDEX(СписокШкола!$D$3:$D$132,SMALL(IF(COLUMN()-1=СписокШкола!$C$3:$C$132,ROW($D$3:$D$132)-2),ROW(D5)))),SEARCH("#",SUBSTITUTE(TRIM(INDEX(СписокШкола!$D$3:$D$132,SMALL(IF(COLUMN()-1=СписокШкола!$C$3:$C$132,ROW($D$3:$D$132)-2),ROW(D5))))&amp;" "," ","#",2))-1),"")</f>
        <v>Ягяев Сергей</v>
      </c>
      <c r="F8" t="str">
        <f t="array" ref="F8">IFERROR(LEFT(TRIM(INDEX(СписокШкола!$D$3:$D$132,SMALL(IF(COLUMN()-1=СписокШкола!$C$3:$C$132,ROW($D$3:$D$132)-2),ROW(E5)))),SEARCH("#",SUBSTITUTE(TRIM(INDEX(СписокШкола!$D$3:$D$132,SMALL(IF(COLUMN()-1=СписокШкола!$C$3:$C$132,ROW($D$3:$D$132)-2),ROW(E5))))&amp;" "," ","#",2))-1),"")</f>
        <v>Лаптова Марина</v>
      </c>
      <c r="G8" t="str">
        <f t="array" ref="G8">IFERROR(LEFT(TRIM(INDEX(СписокШкола!$D$3:$D$132,SMALL(IF(COLUMN()-1=СписокШкола!$C$3:$C$132,ROW($D$3:$D$132)-2),ROW(F5)))),SEARCH("#",SUBSTITUTE(TRIM(INDEX(СписокШкола!$D$3:$D$132,SMALL(IF(COLUMN()-1=СписокШкола!$C$3:$C$132,ROW($D$3:$D$132)-2),ROW(F5))))&amp;" "," ","#",2))-1),"")</f>
        <v>Демихов Виталий</v>
      </c>
      <c r="H8" t="str">
        <f t="array" ref="H8">IFERROR(LEFT(TRIM(INDEX(СписокШкола!$D$3:$D$132,SMALL(IF(COLUMN()-1=СписокШкола!$C$3:$C$132,ROW($D$3:$D$132)-2),ROW(G5)))),SEARCH("#",SUBSTITUTE(TRIM(INDEX(СписокШкола!$D$3:$D$132,SMALL(IF(COLUMN()-1=СписокШкола!$C$3:$C$132,ROW($D$3:$D$132)-2),ROW(G5))))&amp;" "," ","#",2))-1),"")</f>
        <v>Чабаненко Александр</v>
      </c>
      <c r="I8" t="str">
        <f t="array" ref="I8">IFERROR(LEFT(TRIM(INDEX(СписокШкола!$D$3:$D$132,SMALL(IF(COLUMN()-1=СписокШкола!$C$3:$C$132,ROW($D$3:$D$132)-2),ROW(H5)))),SEARCH("#",SUBSTITUTE(TRIM(INDEX(СписокШкола!$D$3:$D$132,SMALL(IF(COLUMN()-1=СписокШкола!$C$3:$C$132,ROW($D$3:$D$132)-2),ROW(H5))))&amp;" "," ","#",2))-1),"")</f>
        <v>Мезина Светлана</v>
      </c>
      <c r="J8" t="str">
        <f t="array" ref="J8">IFERROR(LEFT(TRIM(INDEX(СписокШкола!$D$3:$D$132,SMALL(IF(COLUMN()-1=СписокШкола!$C$3:$C$132,ROW($D$3:$D$132)-2),ROW(I5)))),SEARCH("#",SUBSTITUTE(TRIM(INDEX(СписокШкола!$D$3:$D$132,SMALL(IF(COLUMN()-1=СписокШкола!$C$3:$C$132,ROW($D$3:$D$132)-2),ROW(I5))))&amp;" "," ","#",2))-1),"")</f>
        <v>Корн Дмитрий</v>
      </c>
      <c r="K8" t="str">
        <f t="array" ref="K8">IFERROR(LEFT(TRIM(INDEX(СписокШкола!$D$3:$D$132,SMALL(IF(COLUMN()-1=СписокШкола!$C$3:$C$132,ROW($D$3:$D$132)-2),ROW(J5)))),SEARCH("#",SUBSTITUTE(TRIM(INDEX(СписокШкола!$D$3:$D$132,SMALL(IF(COLUMN()-1=СписокШкола!$C$3:$C$132,ROW($D$3:$D$132)-2),ROW(J5))))&amp;" "," ","#",2))-1),"")</f>
        <v/>
      </c>
      <c r="L8" t="str">
        <f t="array" ref="L8">IFERROR(LEFT(TRIM(INDEX(СписокШкола!$D$3:$D$132,SMALL(IF(COLUMN()-1=СписокШкола!$C$3:$C$132,ROW($D$3:$D$132)-2),ROW(K5)))),SEARCH("#",SUBSTITUTE(TRIM(INDEX(СписокШкола!$D$3:$D$132,SMALL(IF(COLUMN()-1=СписокШкола!$C$3:$C$132,ROW($D$3:$D$132)-2),ROW(K5))))&amp;" "," ","#",2))-1),"")</f>
        <v>Подопригорова Яна</v>
      </c>
    </row>
    <row r="9" spans="1:12">
      <c r="A9" s="1">
        <f t="shared" si="0"/>
        <v>6</v>
      </c>
      <c r="B9" t="str">
        <f t="array" ref="B9">IFERROR(LEFT(TRIM(INDEX(СписокШкола!$D$3:$D$132,SMALL(IF(COLUMN()-1=СписокШкола!$C$3:$C$132,ROW($D$3:$D$132)-2),ROW(A6)))),SEARCH("#",SUBSTITUTE(TRIM(INDEX(СписокШкола!$D$3:$D$132,SMALL(IF(COLUMN()-1=СписокШкола!$C$3:$C$132,ROW($D$3:$D$132)-2),ROW(A6))))&amp;" "," ","#",2))-1),"")</f>
        <v>Ткаченко Карина</v>
      </c>
      <c r="C9" t="str">
        <f t="array" ref="C9">IFERROR(LEFT(TRIM(INDEX(СписокШкола!$D$3:$D$132,SMALL(IF(COLUMN()-1=СписокШкола!$C$3:$C$132,ROW($D$3:$D$132)-2),ROW(B6)))),SEARCH("#",SUBSTITUTE(TRIM(INDEX(СписокШкола!$D$3:$D$132,SMALL(IF(COLUMN()-1=СписокШкола!$C$3:$C$132,ROW($D$3:$D$132)-2),ROW(B6))))&amp;" "," ","#",2))-1),"")</f>
        <v>Кошлаков Роман</v>
      </c>
      <c r="D9" t="str">
        <f t="array" ref="D9">IFERROR(LEFT(TRIM(INDEX(СписокШкола!$D$3:$D$132,SMALL(IF(COLUMN()-1=СписокШкола!$C$3:$C$132,ROW($D$3:$D$132)-2),ROW(C6)))),SEARCH("#",SUBSTITUTE(TRIM(INDEX(СписокШкола!$D$3:$D$132,SMALL(IF(COLUMN()-1=СписокШкола!$C$3:$C$132,ROW($D$3:$D$132)-2),ROW(C6))))&amp;" "," ","#",2))-1),"")</f>
        <v>Лазоренко Марина</v>
      </c>
      <c r="E9" t="str">
        <f t="array" ref="E9">IFERROR(LEFT(TRIM(INDEX(СписокШкола!$D$3:$D$132,SMALL(IF(COLUMN()-1=СписокШкола!$C$3:$C$132,ROW($D$3:$D$132)-2),ROW(D6)))),SEARCH("#",SUBSTITUTE(TRIM(INDEX(СписокШкола!$D$3:$D$132,SMALL(IF(COLUMN()-1=СписокШкола!$C$3:$C$132,ROW($D$3:$D$132)-2),ROW(D6))))&amp;" "," ","#",2))-1),"")</f>
        <v/>
      </c>
      <c r="F9" t="str">
        <f t="array" ref="F9">IFERROR(LEFT(TRIM(INDEX(СписокШкола!$D$3:$D$132,SMALL(IF(COLUMN()-1=СписокШкола!$C$3:$C$132,ROW($D$3:$D$132)-2),ROW(E6)))),SEARCH("#",SUBSTITUTE(TRIM(INDEX(СписокШкола!$D$3:$D$132,SMALL(IF(COLUMN()-1=СписокШкола!$C$3:$C$132,ROW($D$3:$D$132)-2),ROW(E6))))&amp;" "," ","#",2))-1),"")</f>
        <v>Москаленко Виолетта</v>
      </c>
      <c r="G9" t="str">
        <f t="array" ref="G9">IFERROR(LEFT(TRIM(INDEX(СписокШкола!$D$3:$D$132,SMALL(IF(COLUMN()-1=СписокШкола!$C$3:$C$132,ROW($D$3:$D$132)-2),ROW(F6)))),SEARCH("#",SUBSTITUTE(TRIM(INDEX(СписокШкола!$D$3:$D$132,SMALL(IF(COLUMN()-1=СписокШкола!$C$3:$C$132,ROW($D$3:$D$132)-2),ROW(F6))))&amp;" "," ","#",2))-1),"")</f>
        <v>Зонтаг Ангелина</v>
      </c>
      <c r="H9" t="str">
        <f t="array" ref="H9">IFERROR(LEFT(TRIM(INDEX(СписокШкола!$D$3:$D$132,SMALL(IF(COLUMN()-1=СписокШкола!$C$3:$C$132,ROW($D$3:$D$132)-2),ROW(G6)))),SEARCH("#",SUBSTITUTE(TRIM(INDEX(СписокШкола!$D$3:$D$132,SMALL(IF(COLUMN()-1=СписокШкола!$C$3:$C$132,ROW($D$3:$D$132)-2),ROW(G6))))&amp;" "," ","#",2))-1),"")</f>
        <v>Шелег Вячеслав</v>
      </c>
      <c r="I9" t="str">
        <f t="array" ref="I9">IFERROR(LEFT(TRIM(INDEX(СписокШкола!$D$3:$D$132,SMALL(IF(COLUMN()-1=СписокШкола!$C$3:$C$132,ROW($D$3:$D$132)-2),ROW(H6)))),SEARCH("#",SUBSTITUTE(TRIM(INDEX(СписокШкола!$D$3:$D$132,SMALL(IF(COLUMN()-1=СписокШкола!$C$3:$C$132,ROW($D$3:$D$132)-2),ROW(H6))))&amp;" "," ","#",2))-1),"")</f>
        <v>Николайчук Роман</v>
      </c>
      <c r="J9" t="str">
        <f t="array" ref="J9">IFERROR(LEFT(TRIM(INDEX(СписокШкола!$D$3:$D$132,SMALL(IF(COLUMN()-1=СписокШкола!$C$3:$C$132,ROW($D$3:$D$132)-2),ROW(I6)))),SEARCH("#",SUBSTITUTE(TRIM(INDEX(СписокШкола!$D$3:$D$132,SMALL(IF(COLUMN()-1=СписокШкола!$C$3:$C$132,ROW($D$3:$D$132)-2),ROW(I6))))&amp;" "," ","#",2))-1),"")</f>
        <v>Мишарин Максим</v>
      </c>
      <c r="K9" t="str">
        <f t="array" ref="K9">IFERROR(LEFT(TRIM(INDEX(СписокШкола!$D$3:$D$132,SMALL(IF(COLUMN()-1=СписокШкола!$C$3:$C$132,ROW($D$3:$D$132)-2),ROW(J6)))),SEARCH("#",SUBSTITUTE(TRIM(INDEX(СписокШкола!$D$3:$D$132,SMALL(IF(COLUMN()-1=СписокШкола!$C$3:$C$132,ROW($D$3:$D$132)-2),ROW(J6))))&amp;" "," ","#",2))-1),"")</f>
        <v/>
      </c>
      <c r="L9" t="str">
        <f t="array" ref="L9">IFERROR(LEFT(TRIM(INDEX(СписокШкола!$D$3:$D$132,SMALL(IF(COLUMN()-1=СписокШкола!$C$3:$C$132,ROW($D$3:$D$132)-2),ROW(K6)))),SEARCH("#",SUBSTITUTE(TRIM(INDEX(СписокШкола!$D$3:$D$132,SMALL(IF(COLUMN()-1=СписокШкола!$C$3:$C$132,ROW($D$3:$D$132)-2),ROW(K6))))&amp;" "," ","#",2))-1),"")</f>
        <v>Сидоренко Виктор</v>
      </c>
    </row>
    <row r="10" spans="1:12">
      <c r="A10" s="1">
        <f t="shared" si="0"/>
        <v>7</v>
      </c>
      <c r="B10" t="str">
        <f t="array" ref="B10">IFERROR(LEFT(TRIM(INDEX(СписокШкола!$D$3:$D$132,SMALL(IF(COLUMN()-1=СписокШкола!$C$3:$C$132,ROW($D$3:$D$132)-2),ROW(A7)))),SEARCH("#",SUBSTITUTE(TRIM(INDEX(СписокШкола!$D$3:$D$132,SMALL(IF(COLUMN()-1=СписокШкола!$C$3:$C$132,ROW($D$3:$D$132)-2),ROW(A7))))&amp;" "," ","#",2))-1),"")</f>
        <v>Шевченко Максим</v>
      </c>
      <c r="C10" t="str">
        <f t="array" ref="C10">IFERROR(LEFT(TRIM(INDEX(СписокШкола!$D$3:$D$132,SMALL(IF(COLUMN()-1=СписокШкола!$C$3:$C$132,ROW($D$3:$D$132)-2),ROW(B7)))),SEARCH("#",SUBSTITUTE(TRIM(INDEX(СписокШкола!$D$3:$D$132,SMALL(IF(COLUMN()-1=СписокШкола!$C$3:$C$132,ROW($D$3:$D$132)-2),ROW(B7))))&amp;" "," ","#",2))-1),"")</f>
        <v>Ленчук Дмитрий</v>
      </c>
      <c r="D10" t="str">
        <f t="array" ref="D10">IFERROR(LEFT(TRIM(INDEX(СписокШкола!$D$3:$D$132,SMALL(IF(COLUMN()-1=СписокШкола!$C$3:$C$132,ROW($D$3:$D$132)-2),ROW(C7)))),SEARCH("#",SUBSTITUTE(TRIM(INDEX(СписокШкола!$D$3:$D$132,SMALL(IF(COLUMN()-1=СписокШкола!$C$3:$C$132,ROW($D$3:$D$132)-2),ROW(C7))))&amp;" "," ","#",2))-1),"")</f>
        <v>Рахимова Карина</v>
      </c>
      <c r="E10" t="str">
        <f t="array" ref="E10">IFERROR(LEFT(TRIM(INDEX(СписокШкола!$D$3:$D$132,SMALL(IF(COLUMN()-1=СписокШкола!$C$3:$C$132,ROW($D$3:$D$132)-2),ROW(D7)))),SEARCH("#",SUBSTITUTE(TRIM(INDEX(СписокШкола!$D$3:$D$132,SMALL(IF(COLUMN()-1=СписокШкола!$C$3:$C$132,ROW($D$3:$D$132)-2),ROW(D7))))&amp;" "," ","#",2))-1),"")</f>
        <v/>
      </c>
      <c r="F10" t="str">
        <f t="array" ref="F10">IFERROR(LEFT(TRIM(INDEX(СписокШкола!$D$3:$D$132,SMALL(IF(COLUMN()-1=СписокШкола!$C$3:$C$132,ROW($D$3:$D$132)-2),ROW(E7)))),SEARCH("#",SUBSTITUTE(TRIM(INDEX(СписокШкола!$D$3:$D$132,SMALL(IF(COLUMN()-1=СписокШкола!$C$3:$C$132,ROW($D$3:$D$132)-2),ROW(E7))))&amp;" "," ","#",2))-1),"")</f>
        <v>Перминов Виталий</v>
      </c>
      <c r="G10" t="str">
        <f t="array" ref="G10">IFERROR(LEFT(TRIM(INDEX(СписокШкола!$D$3:$D$132,SMALL(IF(COLUMN()-1=СписокШкола!$C$3:$C$132,ROW($D$3:$D$132)-2),ROW(F7)))),SEARCH("#",SUBSTITUTE(TRIM(INDEX(СписокШкола!$D$3:$D$132,SMALL(IF(COLUMN()-1=СписокШкола!$C$3:$C$132,ROW($D$3:$D$132)-2),ROW(F7))))&amp;" "," ","#",2))-1),"")</f>
        <v>Ибрагимова Маргарита</v>
      </c>
      <c r="H10" t="str">
        <f t="array" ref="H10">IFERROR(LEFT(TRIM(INDEX(СписокШкола!$D$3:$D$132,SMALL(IF(COLUMN()-1=СписокШкола!$C$3:$C$132,ROW($D$3:$D$132)-2),ROW(G7)))),SEARCH("#",SUBSTITUTE(TRIM(INDEX(СписокШкола!$D$3:$D$132,SMALL(IF(COLUMN()-1=СписокШкола!$C$3:$C$132,ROW($D$3:$D$132)-2),ROW(G7))))&amp;" "," ","#",2))-1),"")</f>
        <v>Шкитина Ирина</v>
      </c>
      <c r="I10" t="str">
        <f t="array" ref="I10">IFERROR(LEFT(TRIM(INDEX(СписокШкола!$D$3:$D$132,SMALL(IF(COLUMN()-1=СписокШкола!$C$3:$C$132,ROW($D$3:$D$132)-2),ROW(H7)))),SEARCH("#",SUBSTITUTE(TRIM(INDEX(СписокШкола!$D$3:$D$132,SMALL(IF(COLUMN()-1=СписокШкола!$C$3:$C$132,ROW($D$3:$D$132)-2),ROW(H7))))&amp;" "," ","#",2))-1),"")</f>
        <v>Ушаков Вячеслав</v>
      </c>
      <c r="J10" t="str">
        <f t="array" ref="J10">IFERROR(LEFT(TRIM(INDEX(СписокШкола!$D$3:$D$132,SMALL(IF(COLUMN()-1=СписокШкола!$C$3:$C$132,ROW($D$3:$D$132)-2),ROW(I7)))),SEARCH("#",SUBSTITUTE(TRIM(INDEX(СписокШкола!$D$3:$D$132,SMALL(IF(COLUMN()-1=СписокШкола!$C$3:$C$132,ROW($D$3:$D$132)-2),ROW(I7))))&amp;" "," ","#",2))-1),"")</f>
        <v>Петри Виктория</v>
      </c>
      <c r="K10" t="str">
        <f t="array" ref="K10">IFERROR(LEFT(TRIM(INDEX(СписокШкола!$D$3:$D$132,SMALL(IF(COLUMN()-1=СписокШкола!$C$3:$C$132,ROW($D$3:$D$132)-2),ROW(J7)))),SEARCH("#",SUBSTITUTE(TRIM(INDEX(СписокШкола!$D$3:$D$132,SMALL(IF(COLUMN()-1=СписокШкола!$C$3:$C$132,ROW($D$3:$D$132)-2),ROW(J7))))&amp;" "," ","#",2))-1),"")</f>
        <v/>
      </c>
      <c r="L10" t="str">
        <f t="array" ref="L10">IFERROR(LEFT(TRIM(INDEX(СписокШкола!$D$3:$D$132,SMALL(IF(COLUMN()-1=СписокШкола!$C$3:$C$132,ROW($D$3:$D$132)-2),ROW(K7)))),SEARCH("#",SUBSTITUTE(TRIM(INDEX(СписокШкола!$D$3:$D$132,SMALL(IF(COLUMN()-1=СписокШкола!$C$3:$C$132,ROW($D$3:$D$132)-2),ROW(K7))))&amp;" "," ","#",2))-1),"")</f>
        <v>Эберц Елена</v>
      </c>
    </row>
    <row r="11" spans="1:12">
      <c r="A11" s="1">
        <f t="shared" si="0"/>
        <v>8</v>
      </c>
      <c r="B11" t="str">
        <f t="array" ref="B11">IFERROR(LEFT(TRIM(INDEX(СписокШкола!$D$3:$D$132,SMALL(IF(COLUMN()-1=СписокШкола!$C$3:$C$132,ROW($D$3:$D$132)-2),ROW(A8)))),SEARCH("#",SUBSTITUTE(TRIM(INDEX(СписокШкола!$D$3:$D$132,SMALL(IF(COLUMN()-1=СписокШкола!$C$3:$C$132,ROW($D$3:$D$132)-2),ROW(A8))))&amp;" "," ","#",2))-1),"")</f>
        <v/>
      </c>
      <c r="C11" t="str">
        <f t="array" ref="C11">IFERROR(LEFT(TRIM(INDEX(СписокШкола!$D$3:$D$132,SMALL(IF(COLUMN()-1=СписокШкола!$C$3:$C$132,ROW($D$3:$D$132)-2),ROW(B8)))),SEARCH("#",SUBSTITUTE(TRIM(INDEX(СписокШкола!$D$3:$D$132,SMALL(IF(COLUMN()-1=СписокШкола!$C$3:$C$132,ROW($D$3:$D$132)-2),ROW(B8))))&amp;" "," ","#",2))-1),"")</f>
        <v>Панченко Татьяна</v>
      </c>
      <c r="D11" t="str">
        <f t="array" ref="D11">IFERROR(LEFT(TRIM(INDEX(СписокШкола!$D$3:$D$132,SMALL(IF(COLUMN()-1=СписокШкола!$C$3:$C$132,ROW($D$3:$D$132)-2),ROW(C8)))),SEARCH("#",SUBSTITUTE(TRIM(INDEX(СписокШкола!$D$3:$D$132,SMALL(IF(COLUMN()-1=СписокШкола!$C$3:$C$132,ROW($D$3:$D$132)-2),ROW(C8))))&amp;" "," ","#",2))-1),"")</f>
        <v>Савоськина Лидия</v>
      </c>
      <c r="E11" t="str">
        <f t="array" ref="E11">IFERROR(LEFT(TRIM(INDEX(СписокШкола!$D$3:$D$132,SMALL(IF(COLUMN()-1=СписокШкола!$C$3:$C$132,ROW($D$3:$D$132)-2),ROW(D8)))),SEARCH("#",SUBSTITUTE(TRIM(INDEX(СписокШкола!$D$3:$D$132,SMALL(IF(COLUMN()-1=СписокШкола!$C$3:$C$132,ROW($D$3:$D$132)-2),ROW(D8))))&amp;" "," ","#",2))-1),"")</f>
        <v/>
      </c>
      <c r="F11" t="str">
        <f t="array" ref="F11">IFERROR(LEFT(TRIM(INDEX(СписокШкола!$D$3:$D$132,SMALL(IF(COLUMN()-1=СписокШкола!$C$3:$C$132,ROW($D$3:$D$132)-2),ROW(E8)))),SEARCH("#",SUBSTITUTE(TRIM(INDEX(СписокШкола!$D$3:$D$132,SMALL(IF(COLUMN()-1=СписокШкола!$C$3:$C$132,ROW($D$3:$D$132)-2),ROW(E8))))&amp;" "," ","#",2))-1),"")</f>
        <v>Черный Александр</v>
      </c>
      <c r="G11" t="str">
        <f t="array" ref="G11">IFERROR(LEFT(TRIM(INDEX(СписокШкола!$D$3:$D$132,SMALL(IF(COLUMN()-1=СписокШкола!$C$3:$C$132,ROW($D$3:$D$132)-2),ROW(F8)))),SEARCH("#",SUBSTITUTE(TRIM(INDEX(СписокШкола!$D$3:$D$132,SMALL(IF(COLUMN()-1=СписокШкола!$C$3:$C$132,ROW($D$3:$D$132)-2),ROW(F8))))&amp;" "," ","#",2))-1),"")</f>
        <v>Иващенко Евгения</v>
      </c>
      <c r="H11" t="str">
        <f t="array" ref="H11">IFERROR(LEFT(TRIM(INDEX(СписокШкола!$D$3:$D$132,SMALL(IF(COLUMN()-1=СписокШкола!$C$3:$C$132,ROW($D$3:$D$132)-2),ROW(G8)))),SEARCH("#",SUBSTITUTE(TRIM(INDEX(СписокШкола!$D$3:$D$132,SMALL(IF(COLUMN()-1=СписокШкола!$C$3:$C$132,ROW($D$3:$D$132)-2),ROW(G8))))&amp;" "," ","#",2))-1),"")</f>
        <v/>
      </c>
      <c r="I11" t="str">
        <f t="array" ref="I11">IFERROR(LEFT(TRIM(INDEX(СписокШкола!$D$3:$D$132,SMALL(IF(COLUMN()-1=СписокШкола!$C$3:$C$132,ROW($D$3:$D$132)-2),ROW(H8)))),SEARCH("#",SUBSTITUTE(TRIM(INDEX(СписокШкола!$D$3:$D$132,SMALL(IF(COLUMN()-1=СписокШкола!$C$3:$C$132,ROW($D$3:$D$132)-2),ROW(H8))))&amp;" "," ","#",2))-1),"")</f>
        <v>Шкитина Александра</v>
      </c>
      <c r="J11" t="str">
        <f t="array" ref="J11">IFERROR(LEFT(TRIM(INDEX(СписокШкола!$D$3:$D$132,SMALL(IF(COLUMN()-1=СписокШкола!$C$3:$C$132,ROW($D$3:$D$132)-2),ROW(I8)))),SEARCH("#",SUBSTITUTE(TRIM(INDEX(СписокШкола!$D$3:$D$132,SMALL(IF(COLUMN()-1=СписокШкола!$C$3:$C$132,ROW($D$3:$D$132)-2),ROW(I8))))&amp;" "," ","#",2))-1),"")</f>
        <v>Рыскина Юлия</v>
      </c>
      <c r="K11" t="str">
        <f t="array" ref="K11">IFERROR(LEFT(TRIM(INDEX(СписокШкола!$D$3:$D$132,SMALL(IF(COLUMN()-1=СписокШкола!$C$3:$C$132,ROW($D$3:$D$132)-2),ROW(J8)))),SEARCH("#",SUBSTITUTE(TRIM(INDEX(СписокШкола!$D$3:$D$132,SMALL(IF(COLUMN()-1=СписокШкола!$C$3:$C$132,ROW($D$3:$D$132)-2),ROW(J8))))&amp;" "," ","#",2))-1),"")</f>
        <v/>
      </c>
      <c r="L11" t="str">
        <f t="array" ref="L11">IFERROR(LEFT(TRIM(INDEX(СписокШкола!$D$3:$D$132,SMALL(IF(COLUMN()-1=СписокШкола!$C$3:$C$132,ROW($D$3:$D$132)-2),ROW(K8)))),SEARCH("#",SUBSTITUTE(TRIM(INDEX(СписокШкола!$D$3:$D$132,SMALL(IF(COLUMN()-1=СписокШкола!$C$3:$C$132,ROW($D$3:$D$132)-2),ROW(K8))))&amp;" "," ","#",2))-1),"")</f>
        <v>Ягяева Лиля</v>
      </c>
    </row>
    <row r="12" spans="1:12">
      <c r="A12" s="1">
        <f t="shared" si="0"/>
        <v>9</v>
      </c>
      <c r="B12" t="str">
        <f t="array" ref="B12">IFERROR(LEFT(TRIM(INDEX(СписокШкола!$D$3:$D$132,SMALL(IF(COLUMN()-1=СписокШкола!$C$3:$C$132,ROW($D$3:$D$132)-2),ROW(A9)))),SEARCH("#",SUBSTITUTE(TRIM(INDEX(СписокШкола!$D$3:$D$132,SMALL(IF(COLUMN()-1=СписокШкола!$C$3:$C$132,ROW($D$3:$D$132)-2),ROW(A9))))&amp;" "," ","#",2))-1),"")</f>
        <v/>
      </c>
      <c r="C12" t="str">
        <f t="array" ref="C12">IFERROR(LEFT(TRIM(INDEX(СписокШкола!$D$3:$D$132,SMALL(IF(COLUMN()-1=СписокШкола!$C$3:$C$132,ROW($D$3:$D$132)-2),ROW(B9)))),SEARCH("#",SUBSTITUTE(TRIM(INDEX(СписокШкола!$D$3:$D$132,SMALL(IF(COLUMN()-1=СписокШкола!$C$3:$C$132,ROW($D$3:$D$132)-2),ROW(B9))))&amp;" "," ","#",2))-1),"")</f>
        <v>Перминова Светлана</v>
      </c>
      <c r="D12" t="str">
        <f t="array" ref="D12">IFERROR(LEFT(TRIM(INDEX(СписокШкола!$D$3:$D$132,SMALL(IF(COLUMN()-1=СписокШкола!$C$3:$C$132,ROW($D$3:$D$132)-2),ROW(C9)))),SEARCH("#",SUBSTITUTE(TRIM(INDEX(СписокШкола!$D$3:$D$132,SMALL(IF(COLUMN()-1=СписокШкола!$C$3:$C$132,ROW($D$3:$D$132)-2),ROW(C9))))&amp;" "," ","#",2))-1),"")</f>
        <v>Стрельцова Анастасия</v>
      </c>
      <c r="E12" t="str">
        <f t="array" ref="E12">IFERROR(LEFT(TRIM(INDEX(СписокШкола!$D$3:$D$132,SMALL(IF(COLUMN()-1=СписокШкола!$C$3:$C$132,ROW($D$3:$D$132)-2),ROW(D9)))),SEARCH("#",SUBSTITUTE(TRIM(INDEX(СписокШкола!$D$3:$D$132,SMALL(IF(COLUMN()-1=СписокШкола!$C$3:$C$132,ROW($D$3:$D$132)-2),ROW(D9))))&amp;" "," ","#",2))-1),"")</f>
        <v/>
      </c>
      <c r="F12" t="str">
        <f t="array" ref="F12">IFERROR(LEFT(TRIM(INDEX(СписокШкола!$D$3:$D$132,SMALL(IF(COLUMN()-1=СписокШкола!$C$3:$C$132,ROW($D$3:$D$132)-2),ROW(E9)))),SEARCH("#",SUBSTITUTE(TRIM(INDEX(СписокШкола!$D$3:$D$132,SMALL(IF(COLUMN()-1=СписокШкола!$C$3:$C$132,ROW($D$3:$D$132)-2),ROW(E9))))&amp;" "," ","#",2))-1),"")</f>
        <v>Шаримов Милан</v>
      </c>
      <c r="G12" t="str">
        <f t="array" ref="G12">IFERROR(LEFT(TRIM(INDEX(СписокШкола!$D$3:$D$132,SMALL(IF(COLUMN()-1=СписокШкола!$C$3:$C$132,ROW($D$3:$D$132)-2),ROW(F9)))),SEARCH("#",SUBSTITUTE(TRIM(INDEX(СписокШкола!$D$3:$D$132,SMALL(IF(COLUMN()-1=СписокШкола!$C$3:$C$132,ROW($D$3:$D$132)-2),ROW(F9))))&amp;" "," ","#",2))-1),"")</f>
        <v>Пешкова Ульяна</v>
      </c>
      <c r="H12" t="str">
        <f t="array" ref="H12">IFERROR(LEFT(TRIM(INDEX(СписокШкола!$D$3:$D$132,SMALL(IF(COLUMN()-1=СписокШкола!$C$3:$C$132,ROW($D$3:$D$132)-2),ROW(G9)))),SEARCH("#",SUBSTITUTE(TRIM(INDEX(СписокШкола!$D$3:$D$132,SMALL(IF(COLUMN()-1=СписокШкола!$C$3:$C$132,ROW($D$3:$D$132)-2),ROW(G9))))&amp;" "," ","#",2))-1),"")</f>
        <v/>
      </c>
      <c r="I12" t="str">
        <f t="array" ref="I12">IFERROR(LEFT(TRIM(INDEX(СписокШкола!$D$3:$D$132,SMALL(IF(COLUMN()-1=СписокШкола!$C$3:$C$132,ROW($D$3:$D$132)-2),ROW(H9)))),SEARCH("#",SUBSTITUTE(TRIM(INDEX(СписокШкола!$D$3:$D$132,SMALL(IF(COLUMN()-1=СписокШкола!$C$3:$C$132,ROW($D$3:$D$132)-2),ROW(H9))))&amp;" "," ","#",2))-1),"")</f>
        <v/>
      </c>
      <c r="J12" t="str">
        <f t="array" ref="J12">IFERROR(LEFT(TRIM(INDEX(СписокШкола!$D$3:$D$132,SMALL(IF(COLUMN()-1=СписокШкола!$C$3:$C$132,ROW($D$3:$D$132)-2),ROW(I9)))),SEARCH("#",SUBSTITUTE(TRIM(INDEX(СписокШкола!$D$3:$D$132,SMALL(IF(COLUMN()-1=СписокШкола!$C$3:$C$132,ROW($D$3:$D$132)-2),ROW(I9))))&amp;" "," ","#",2))-1),"")</f>
        <v>Тельнов Сергей</v>
      </c>
      <c r="K12" t="str">
        <f t="array" ref="K12">IFERROR(LEFT(TRIM(INDEX(СписокШкола!$D$3:$D$132,SMALL(IF(COLUMN()-1=СписокШкола!$C$3:$C$132,ROW($D$3:$D$132)-2),ROW(J9)))),SEARCH("#",SUBSTITUTE(TRIM(INDEX(СписокШкола!$D$3:$D$132,SMALL(IF(COLUMN()-1=СписокШкола!$C$3:$C$132,ROW($D$3:$D$132)-2),ROW(J9))))&amp;" "," ","#",2))-1),"")</f>
        <v/>
      </c>
      <c r="L12" t="str">
        <f t="array" ref="L12">IFERROR(LEFT(TRIM(INDEX(СписокШкола!$D$3:$D$132,SMALL(IF(COLUMN()-1=СписокШкола!$C$3:$C$132,ROW($D$3:$D$132)-2),ROW(K9)))),SEARCH("#",SUBSTITUTE(TRIM(INDEX(СписокШкола!$D$3:$D$132,SMALL(IF(COLUMN()-1=СписокШкола!$C$3:$C$132,ROW($D$3:$D$132)-2),ROW(K9))))&amp;" "," ","#",2))-1),"")</f>
        <v/>
      </c>
    </row>
    <row r="13" spans="1:12">
      <c r="A13" s="1">
        <f t="shared" si="0"/>
        <v>10</v>
      </c>
      <c r="B13" t="str">
        <f t="array" ref="B13">IFERROR(LEFT(TRIM(INDEX(СписокШкола!$D$3:$D$132,SMALL(IF(COLUMN()-1=СписокШкола!$C$3:$C$132,ROW($D$3:$D$132)-2),ROW(A10)))),SEARCH("#",SUBSTITUTE(TRIM(INDEX(СписокШкола!$D$3:$D$132,SMALL(IF(COLUMN()-1=СписокШкола!$C$3:$C$132,ROW($D$3:$D$132)-2),ROW(A10))))&amp;" "," ","#",2))-1),"")</f>
        <v/>
      </c>
      <c r="C13" t="str">
        <f t="array" ref="C13">IFERROR(LEFT(TRIM(INDEX(СписокШкола!$D$3:$D$132,SMALL(IF(COLUMN()-1=СписокШкола!$C$3:$C$132,ROW($D$3:$D$132)-2),ROW(B10)))),SEARCH("#",SUBSTITUTE(TRIM(INDEX(СписокШкола!$D$3:$D$132,SMALL(IF(COLUMN()-1=СписокШкола!$C$3:$C$132,ROW($D$3:$D$132)-2),ROW(B10))))&amp;" "," ","#",2))-1),"")</f>
        <v>Судзиловский Никита</v>
      </c>
      <c r="D13" t="str">
        <f t="array" ref="D13">IFERROR(LEFT(TRIM(INDEX(СписокШкола!$D$3:$D$132,SMALL(IF(COLUMN()-1=СписокШкола!$C$3:$C$132,ROW($D$3:$D$132)-2),ROW(C10)))),SEARCH("#",SUBSTITUTE(TRIM(INDEX(СписокШкола!$D$3:$D$132,SMALL(IF(COLUMN()-1=СписокШкола!$C$3:$C$132,ROW($D$3:$D$132)-2),ROW(C10))))&amp;" "," ","#",2))-1),"")</f>
        <v>Тащеев Роман</v>
      </c>
      <c r="E13" t="str">
        <f t="array" ref="E13">IFERROR(LEFT(TRIM(INDEX(СписокШкола!$D$3:$D$132,SMALL(IF(COLUMN()-1=СписокШкола!$C$3:$C$132,ROW($D$3:$D$132)-2),ROW(D10)))),SEARCH("#",SUBSTITUTE(TRIM(INDEX(СписокШкола!$D$3:$D$132,SMALL(IF(COLUMN()-1=СписокШкола!$C$3:$C$132,ROW($D$3:$D$132)-2),ROW(D10))))&amp;" "," ","#",2))-1),"")</f>
        <v/>
      </c>
      <c r="F13" t="str">
        <f t="array" ref="F13">IFERROR(LEFT(TRIM(INDEX(СписокШкола!$D$3:$D$132,SMALL(IF(COLUMN()-1=СписокШкола!$C$3:$C$132,ROW($D$3:$D$132)-2),ROW(E10)))),SEARCH("#",SUBSTITUTE(TRIM(INDEX(СписокШкола!$D$3:$D$132,SMALL(IF(COLUMN()-1=СписокШкола!$C$3:$C$132,ROW($D$3:$D$132)-2),ROW(E10))))&amp;" "," ","#",2))-1),"")</f>
        <v>Шишковская Екатерина</v>
      </c>
      <c r="G13" t="str">
        <f t="array" ref="G13">IFERROR(LEFT(TRIM(INDEX(СписокШкола!$D$3:$D$132,SMALL(IF(COLUMN()-1=СписокШкола!$C$3:$C$132,ROW($D$3:$D$132)-2),ROW(F10)))),SEARCH("#",SUBSTITUTE(TRIM(INDEX(СписокШкола!$D$3:$D$132,SMALL(IF(COLUMN()-1=СписокШкола!$C$3:$C$132,ROW($D$3:$D$132)-2),ROW(F10))))&amp;" "," ","#",2))-1),"")</f>
        <v>Санников Александр</v>
      </c>
      <c r="H13" t="str">
        <f t="array" ref="H13">IFERROR(LEFT(TRIM(INDEX(СписокШкола!$D$3:$D$132,SMALL(IF(COLUMN()-1=СписокШкола!$C$3:$C$132,ROW($D$3:$D$132)-2),ROW(G10)))),SEARCH("#",SUBSTITUTE(TRIM(INDEX(СписокШкола!$D$3:$D$132,SMALL(IF(COLUMN()-1=СписокШкола!$C$3:$C$132,ROW($D$3:$D$132)-2),ROW(G10))))&amp;" "," ","#",2))-1),"")</f>
        <v/>
      </c>
      <c r="I13" t="str">
        <f t="array" ref="I13">IFERROR(LEFT(TRIM(INDEX(СписокШкола!$D$3:$D$132,SMALL(IF(COLUMN()-1=СписокШкола!$C$3:$C$132,ROW($D$3:$D$132)-2),ROW(H10)))),SEARCH("#",SUBSTITUTE(TRIM(INDEX(СписокШкола!$D$3:$D$132,SMALL(IF(COLUMN()-1=СписокШкола!$C$3:$C$132,ROW($D$3:$D$132)-2),ROW(H10))))&amp;" "," ","#",2))-1),"")</f>
        <v/>
      </c>
      <c r="J13" t="str">
        <f t="array" ref="J13">IFERROR(LEFT(TRIM(INDEX(СписокШкола!$D$3:$D$132,SMALL(IF(COLUMN()-1=СписокШкола!$C$3:$C$132,ROW($D$3:$D$132)-2),ROW(I10)))),SEARCH("#",SUBSTITUTE(TRIM(INDEX(СписокШкола!$D$3:$D$132,SMALL(IF(COLUMN()-1=СписокШкола!$C$3:$C$132,ROW($D$3:$D$132)-2),ROW(I10))))&amp;" "," ","#",2))-1),"")</f>
        <v>Чабаненко Оксана</v>
      </c>
      <c r="K13" t="str">
        <f t="array" ref="K13">IFERROR(LEFT(TRIM(INDEX(СписокШкола!$D$3:$D$132,SMALL(IF(COLUMN()-1=СписокШкола!$C$3:$C$132,ROW($D$3:$D$132)-2),ROW(J10)))),SEARCH("#",SUBSTITUTE(TRIM(INDEX(СписокШкола!$D$3:$D$132,SMALL(IF(COLUMN()-1=СписокШкола!$C$3:$C$132,ROW($D$3:$D$132)-2),ROW(J10))))&amp;" "," ","#",2))-1),"")</f>
        <v/>
      </c>
      <c r="L13" t="str">
        <f t="array" ref="L13">IFERROR(LEFT(TRIM(INDEX(СписокШкола!$D$3:$D$132,SMALL(IF(COLUMN()-1=СписокШкола!$C$3:$C$132,ROW($D$3:$D$132)-2),ROW(K10)))),SEARCH("#",SUBSTITUTE(TRIM(INDEX(СписокШкола!$D$3:$D$132,SMALL(IF(COLUMN()-1=СписокШкола!$C$3:$C$132,ROW($D$3:$D$132)-2),ROW(K10))))&amp;" "," ","#",2))-1),"")</f>
        <v/>
      </c>
    </row>
    <row r="14" spans="1:12">
      <c r="A14" s="1">
        <f t="shared" si="0"/>
        <v>11</v>
      </c>
      <c r="B14" t="str">
        <f t="array" ref="B14">IFERROR(LEFT(TRIM(INDEX(СписокШкола!$D$3:$D$132,SMALL(IF(COLUMN()-1=СписокШкола!$C$3:$C$132,ROW($D$3:$D$132)-2),ROW(A11)))),SEARCH("#",SUBSTITUTE(TRIM(INDEX(СписокШкола!$D$3:$D$132,SMALL(IF(COLUMN()-1=СписокШкола!$C$3:$C$132,ROW($D$3:$D$132)-2),ROW(A11))))&amp;" "," ","#",2))-1),"")</f>
        <v/>
      </c>
      <c r="C14" t="str">
        <f t="array" ref="C14">IFERROR(LEFT(TRIM(INDEX(СписокШкола!$D$3:$D$132,SMALL(IF(COLUMN()-1=СписокШкола!$C$3:$C$132,ROW($D$3:$D$132)-2),ROW(B11)))),SEARCH("#",SUBSTITUTE(TRIM(INDEX(СписокШкола!$D$3:$D$132,SMALL(IF(COLUMN()-1=СписокШкола!$C$3:$C$132,ROW($D$3:$D$132)-2),ROW(B11))))&amp;" "," ","#",2))-1),"")</f>
        <v>Ушакова Виктория</v>
      </c>
      <c r="D14" t="str">
        <f t="array" ref="D14">IFERROR(LEFT(TRIM(INDEX(СписокШкола!$D$3:$D$132,SMALL(IF(COLUMN()-1=СписокШкола!$C$3:$C$132,ROW($D$3:$D$132)-2),ROW(C11)))),SEARCH("#",SUBSTITUTE(TRIM(INDEX(СписокШкола!$D$3:$D$132,SMALL(IF(COLUMN()-1=СписокШкола!$C$3:$C$132,ROW($D$3:$D$132)-2),ROW(C11))))&amp;" "," ","#",2))-1),"")</f>
        <v/>
      </c>
      <c r="E14" t="str">
        <f t="array" ref="E14">IFERROR(LEFT(TRIM(INDEX(СписокШкола!$D$3:$D$132,SMALL(IF(COLUMN()-1=СписокШкола!$C$3:$C$132,ROW($D$3:$D$132)-2),ROW(D11)))),SEARCH("#",SUBSTITUTE(TRIM(INDEX(СписокШкола!$D$3:$D$132,SMALL(IF(COLUMN()-1=СписокШкола!$C$3:$C$132,ROW($D$3:$D$132)-2),ROW(D11))))&amp;" "," ","#",2))-1),"")</f>
        <v/>
      </c>
      <c r="F14" t="str">
        <f t="array" ref="F14">IFERROR(LEFT(TRIM(INDEX(СписокШкола!$D$3:$D$132,SMALL(IF(COLUMN()-1=СписокШкола!$C$3:$C$132,ROW($D$3:$D$132)-2),ROW(E11)))),SEARCH("#",SUBSTITUTE(TRIM(INDEX(СписокШкола!$D$3:$D$132,SMALL(IF(COLUMN()-1=СписокШкола!$C$3:$C$132,ROW($D$3:$D$132)-2),ROW(E11))))&amp;" "," ","#",2))-1),"")</f>
        <v/>
      </c>
      <c r="G14" t="str">
        <f t="array" ref="G14">IFERROR(LEFT(TRIM(INDEX(СписокШкола!$D$3:$D$132,SMALL(IF(COLUMN()-1=СписокШкола!$C$3:$C$132,ROW($D$3:$D$132)-2),ROW(F11)))),SEARCH("#",SUBSTITUTE(TRIM(INDEX(СписокШкола!$D$3:$D$132,SMALL(IF(COLUMN()-1=СписокШкола!$C$3:$C$132,ROW($D$3:$D$132)-2),ROW(F11))))&amp;" "," ","#",2))-1),"")</f>
        <v>Тельнов Николай</v>
      </c>
      <c r="H14" t="str">
        <f t="array" ref="H14">IFERROR(LEFT(TRIM(INDEX(СписокШкола!$D$3:$D$132,SMALL(IF(COLUMN()-1=СписокШкола!$C$3:$C$132,ROW($D$3:$D$132)-2),ROW(G11)))),SEARCH("#",SUBSTITUTE(TRIM(INDEX(СписокШкола!$D$3:$D$132,SMALL(IF(COLUMN()-1=СписокШкола!$C$3:$C$132,ROW($D$3:$D$132)-2),ROW(G11))))&amp;" "," ","#",2))-1),"")</f>
        <v/>
      </c>
      <c r="I14" t="str">
        <f t="array" ref="I14">IFERROR(LEFT(TRIM(INDEX(СписокШкола!$D$3:$D$132,SMALL(IF(COLUMN()-1=СписокШкола!$C$3:$C$132,ROW($D$3:$D$132)-2),ROW(H11)))),SEARCH("#",SUBSTITUTE(TRIM(INDEX(СписокШкола!$D$3:$D$132,SMALL(IF(COLUMN()-1=СписокШкола!$C$3:$C$132,ROW($D$3:$D$132)-2),ROW(H11))))&amp;" "," ","#",2))-1),"")</f>
        <v/>
      </c>
      <c r="J14" t="str">
        <f t="array" ref="J14">IFERROR(LEFT(TRIM(INDEX(СписокШкола!$D$3:$D$132,SMALL(IF(COLUMN()-1=СписокШкола!$C$3:$C$132,ROW($D$3:$D$132)-2),ROW(I11)))),SEARCH("#",SUBSTITUTE(TRIM(INDEX(СписокШкола!$D$3:$D$132,SMALL(IF(COLUMN()-1=СписокШкола!$C$3:$C$132,ROW($D$3:$D$132)-2),ROW(I11))))&amp;" "," ","#",2))-1),"")</f>
        <v>Ягяев Александр</v>
      </c>
      <c r="K14" t="str">
        <f t="array" ref="K14">IFERROR(LEFT(TRIM(INDEX(СписокШкола!$D$3:$D$132,SMALL(IF(COLUMN()-1=СписокШкола!$C$3:$C$132,ROW($D$3:$D$132)-2),ROW(J11)))),SEARCH("#",SUBSTITUTE(TRIM(INDEX(СписокШкола!$D$3:$D$132,SMALL(IF(COLUMN()-1=СписокШкола!$C$3:$C$132,ROW($D$3:$D$132)-2),ROW(J11))))&amp;" "," ","#",2))-1),"")</f>
        <v/>
      </c>
      <c r="L14" t="str">
        <f t="array" ref="L14">IFERROR(LEFT(TRIM(INDEX(СписокШкола!$D$3:$D$132,SMALL(IF(COLUMN()-1=СписокШкола!$C$3:$C$132,ROW($D$3:$D$132)-2),ROW(K11)))),SEARCH("#",SUBSTITUTE(TRIM(INDEX(СписокШкола!$D$3:$D$132,SMALL(IF(COLUMN()-1=СписокШкола!$C$3:$C$132,ROW($D$3:$D$132)-2),ROW(K11))))&amp;" "," ","#",2))-1),"")</f>
        <v/>
      </c>
    </row>
    <row r="15" spans="1:12">
      <c r="A15" s="1">
        <f t="shared" si="0"/>
        <v>12</v>
      </c>
      <c r="B15" t="str">
        <f t="array" ref="B15">IFERROR(LEFT(TRIM(INDEX(СписокШкола!$D$3:$D$132,SMALL(IF(COLUMN()-1=СписокШкола!$C$3:$C$132,ROW($D$3:$D$132)-2),ROW(A12)))),SEARCH("#",SUBSTITUTE(TRIM(INDEX(СписокШкола!$D$3:$D$132,SMALL(IF(COLUMN()-1=СписокШкола!$C$3:$C$132,ROW($D$3:$D$132)-2),ROW(A12))))&amp;" "," ","#",2))-1),"")</f>
        <v/>
      </c>
      <c r="C15" t="str">
        <f t="array" ref="C15">IFERROR(LEFT(TRIM(INDEX(СписокШкола!$D$3:$D$132,SMALL(IF(COLUMN()-1=СписокШкола!$C$3:$C$132,ROW($D$3:$D$132)-2),ROW(B12)))),SEARCH("#",SUBSTITUTE(TRIM(INDEX(СписокШкола!$D$3:$D$132,SMALL(IF(COLUMN()-1=СписокШкола!$C$3:$C$132,ROW($D$3:$D$132)-2),ROW(B12))))&amp;" "," ","#",2))-1),"")</f>
        <v>Чабаненко Елизавета</v>
      </c>
      <c r="D15" t="str">
        <f t="array" ref="D15">IFERROR(LEFT(TRIM(INDEX(СписокШкола!$D$3:$D$132,SMALL(IF(COLUMN()-1=СписокШкола!$C$3:$C$132,ROW($D$3:$D$132)-2),ROW(C12)))),SEARCH("#",SUBSTITUTE(TRIM(INDEX(СписокШкола!$D$3:$D$132,SMALL(IF(COLUMN()-1=СписокШкола!$C$3:$C$132,ROW($D$3:$D$132)-2),ROW(C12))))&amp;" "," ","#",2))-1),"")</f>
        <v/>
      </c>
      <c r="E15" t="str">
        <f t="array" ref="E15">IFERROR(LEFT(TRIM(INDEX(СписокШкола!$D$3:$D$132,SMALL(IF(COLUMN()-1=СписокШкола!$C$3:$C$132,ROW($D$3:$D$132)-2),ROW(D12)))),SEARCH("#",SUBSTITUTE(TRIM(INDEX(СписокШкола!$D$3:$D$132,SMALL(IF(COLUMN()-1=СписокШкола!$C$3:$C$132,ROW($D$3:$D$132)-2),ROW(D12))))&amp;" "," ","#",2))-1),"")</f>
        <v/>
      </c>
      <c r="F15" t="str">
        <f t="array" ref="F15">IFERROR(LEFT(TRIM(INDEX(СписокШкола!$D$3:$D$132,SMALL(IF(COLUMN()-1=СписокШкола!$C$3:$C$132,ROW($D$3:$D$132)-2),ROW(E12)))),SEARCH("#",SUBSTITUTE(TRIM(INDEX(СписокШкола!$D$3:$D$132,SMALL(IF(COLUMN()-1=СписокШкола!$C$3:$C$132,ROW($D$3:$D$132)-2),ROW(E12))))&amp;" "," ","#",2))-1),"")</f>
        <v/>
      </c>
      <c r="G15" t="str">
        <f t="array" ref="G15">IFERROR(LEFT(TRIM(INDEX(СписокШкола!$D$3:$D$132,SMALL(IF(COLUMN()-1=СписокШкола!$C$3:$C$132,ROW($D$3:$D$132)-2),ROW(F12)))),SEARCH("#",SUBSTITUTE(TRIM(INDEX(СписокШкола!$D$3:$D$132,SMALL(IF(COLUMN()-1=СписокШкола!$C$3:$C$132,ROW($D$3:$D$132)-2),ROW(F12))))&amp;" "," ","#",2))-1),"")</f>
        <v>Шмидт Иван</v>
      </c>
      <c r="H15" t="str">
        <f t="array" ref="H15">IFERROR(LEFT(TRIM(INDEX(СписокШкола!$D$3:$D$132,SMALL(IF(COLUMN()-1=СписокШкола!$C$3:$C$132,ROW($D$3:$D$132)-2),ROW(G12)))),SEARCH("#",SUBSTITUTE(TRIM(INDEX(СписокШкола!$D$3:$D$132,SMALL(IF(COLUMN()-1=СписокШкола!$C$3:$C$132,ROW($D$3:$D$132)-2),ROW(G12))))&amp;" "," ","#",2))-1),"")</f>
        <v/>
      </c>
      <c r="I15" t="str">
        <f t="array" ref="I15">IFERROR(LEFT(TRIM(INDEX(СписокШкола!$D$3:$D$132,SMALL(IF(COLUMN()-1=СписокШкола!$C$3:$C$132,ROW($D$3:$D$132)-2),ROW(H12)))),SEARCH("#",SUBSTITUTE(TRIM(INDEX(СписокШкола!$D$3:$D$132,SMALL(IF(COLUMN()-1=СписокШкола!$C$3:$C$132,ROW($D$3:$D$132)-2),ROW(H12))))&amp;" "," ","#",2))-1),"")</f>
        <v/>
      </c>
      <c r="J15" t="str">
        <f t="array" ref="J15">IFERROR(LEFT(TRIM(INDEX(СписокШкола!$D$3:$D$132,SMALL(IF(COLUMN()-1=СписокШкола!$C$3:$C$132,ROW($D$3:$D$132)-2),ROW(I12)))),SEARCH("#",SUBSTITUTE(TRIM(INDEX(СписокШкола!$D$3:$D$132,SMALL(IF(COLUMN()-1=СписокШкола!$C$3:$C$132,ROW($D$3:$D$132)-2),ROW(I12))))&amp;" "," ","#",2))-1),"")</f>
        <v/>
      </c>
      <c r="K15" t="str">
        <f t="array" ref="K15">IFERROR(LEFT(TRIM(INDEX(СписокШкола!$D$3:$D$132,SMALL(IF(COLUMN()-1=СписокШкола!$C$3:$C$132,ROW($D$3:$D$132)-2),ROW(J12)))),SEARCH("#",SUBSTITUTE(TRIM(INDEX(СписокШкола!$D$3:$D$132,SMALL(IF(COLUMN()-1=СписокШкола!$C$3:$C$132,ROW($D$3:$D$132)-2),ROW(J12))))&amp;" "," ","#",2))-1),"")</f>
        <v/>
      </c>
      <c r="L15" t="str">
        <f t="array" ref="L15">IFERROR(LEFT(TRIM(INDEX(СписокШкола!$D$3:$D$132,SMALL(IF(COLUMN()-1=СписокШкола!$C$3:$C$132,ROW($D$3:$D$132)-2),ROW(K12)))),SEARCH("#",SUBSTITUTE(TRIM(INDEX(СписокШкола!$D$3:$D$132,SMALL(IF(COLUMN()-1=СписокШкола!$C$3:$C$132,ROW($D$3:$D$132)-2),ROW(K12))))&amp;" "," ","#",2))-1),"")</f>
        <v/>
      </c>
    </row>
    <row r="16" spans="1:12">
      <c r="A16" s="1">
        <f t="shared" si="0"/>
        <v>13</v>
      </c>
      <c r="B16" t="str">
        <f t="array" ref="B16">IFERROR(LEFT(TRIM(INDEX(СписокШкола!$D$3:$D$132,SMALL(IF(COLUMN()-1=СписокШкола!$C$3:$C$132,ROW($D$3:$D$132)-2),ROW(A13)))),SEARCH("#",SUBSTITUTE(TRIM(INDEX(СписокШкола!$D$3:$D$132,SMALL(IF(COLUMN()-1=СписокШкола!$C$3:$C$132,ROW($D$3:$D$132)-2),ROW(A13))))&amp;" "," ","#",2))-1),"")</f>
        <v/>
      </c>
      <c r="C16" t="str">
        <f t="array" ref="C16">IFERROR(LEFT(TRIM(INDEX(СписокШкола!$D$3:$D$132,SMALL(IF(COLUMN()-1=СписокШкола!$C$3:$C$132,ROW($D$3:$D$132)-2),ROW(B13)))),SEARCH("#",SUBSTITUTE(TRIM(INDEX(СписокШкола!$D$3:$D$132,SMALL(IF(COLUMN()-1=СписокШкола!$C$3:$C$132,ROW($D$3:$D$132)-2),ROW(B13))))&amp;" "," ","#",2))-1),"")</f>
        <v>Ягяева Лера</v>
      </c>
      <c r="D16" t="str">
        <f t="array" ref="D16">IFERROR(LEFT(TRIM(INDEX(СписокШкола!$D$3:$D$132,SMALL(IF(COLUMN()-1=СписокШкола!$C$3:$C$132,ROW($D$3:$D$132)-2),ROW(C13)))),SEARCH("#",SUBSTITUTE(TRIM(INDEX(СписокШкола!$D$3:$D$132,SMALL(IF(COLUMN()-1=СписокШкола!$C$3:$C$132,ROW($D$3:$D$132)-2),ROW(C13))))&amp;" "," ","#",2))-1),"")</f>
        <v/>
      </c>
      <c r="E16" t="str">
        <f t="array" ref="E16">IFERROR(LEFT(TRIM(INDEX(СписокШкола!$D$3:$D$132,SMALL(IF(COLUMN()-1=СписокШкола!$C$3:$C$132,ROW($D$3:$D$132)-2),ROW(D13)))),SEARCH("#",SUBSTITUTE(TRIM(INDEX(СписокШкола!$D$3:$D$132,SMALL(IF(COLUMN()-1=СписокШкола!$C$3:$C$132,ROW($D$3:$D$132)-2),ROW(D13))))&amp;" "," ","#",2))-1),"")</f>
        <v/>
      </c>
      <c r="F16" t="str">
        <f t="array" ref="F16">IFERROR(LEFT(TRIM(INDEX(СписокШкола!$D$3:$D$132,SMALL(IF(COLUMN()-1=СписокШкола!$C$3:$C$132,ROW($D$3:$D$132)-2),ROW(E13)))),SEARCH("#",SUBSTITUTE(TRIM(INDEX(СписокШкола!$D$3:$D$132,SMALL(IF(COLUMN()-1=СписокШкола!$C$3:$C$132,ROW($D$3:$D$132)-2),ROW(E13))))&amp;" "," ","#",2))-1),"")</f>
        <v/>
      </c>
      <c r="G16" t="str">
        <f t="array" ref="G16">IFERROR(LEFT(TRIM(INDEX(СписокШкола!$D$3:$D$132,SMALL(IF(COLUMN()-1=СписокШкола!$C$3:$C$132,ROW($D$3:$D$132)-2),ROW(F13)))),SEARCH("#",SUBSTITUTE(TRIM(INDEX(СписокШкола!$D$3:$D$132,SMALL(IF(COLUMN()-1=СписокШкола!$C$3:$C$132,ROW($D$3:$D$132)-2),ROW(F13))))&amp;" "," ","#",2))-1),"")</f>
        <v>Ягяев Виктор</v>
      </c>
      <c r="H16" t="str">
        <f t="array" ref="H16">IFERROR(LEFT(TRIM(INDEX(СписокШкола!$D$3:$D$132,SMALL(IF(COLUMN()-1=СписокШкола!$C$3:$C$132,ROW($D$3:$D$132)-2),ROW(G13)))),SEARCH("#",SUBSTITUTE(TRIM(INDEX(СписокШкола!$D$3:$D$132,SMALL(IF(COLUMN()-1=СписокШкола!$C$3:$C$132,ROW($D$3:$D$132)-2),ROW(G13))))&amp;" "," ","#",2))-1),"")</f>
        <v/>
      </c>
      <c r="I16" t="str">
        <f t="array" ref="I16">IFERROR(LEFT(TRIM(INDEX(СписокШкола!$D$3:$D$132,SMALL(IF(COLUMN()-1=СписокШкола!$C$3:$C$132,ROW($D$3:$D$132)-2),ROW(H13)))),SEARCH("#",SUBSTITUTE(TRIM(INDEX(СписокШкола!$D$3:$D$132,SMALL(IF(COLUMN()-1=СписокШкола!$C$3:$C$132,ROW($D$3:$D$132)-2),ROW(H13))))&amp;" "," ","#",2))-1),"")</f>
        <v/>
      </c>
      <c r="J16" t="str">
        <f t="array" ref="J16">IFERROR(LEFT(TRIM(INDEX(СписокШкола!$D$3:$D$132,SMALL(IF(COLUMN()-1=СписокШкола!$C$3:$C$132,ROW($D$3:$D$132)-2),ROW(I13)))),SEARCH("#",SUBSTITUTE(TRIM(INDEX(СписокШкола!$D$3:$D$132,SMALL(IF(COLUMN()-1=СписокШкола!$C$3:$C$132,ROW($D$3:$D$132)-2),ROW(I13))))&amp;" "," ","#",2))-1),"")</f>
        <v/>
      </c>
      <c r="K16" t="str">
        <f t="array" ref="K16">IFERROR(LEFT(TRIM(INDEX(СписокШкола!$D$3:$D$132,SMALL(IF(COLUMN()-1=СписокШкола!$C$3:$C$132,ROW($D$3:$D$132)-2),ROW(J13)))),SEARCH("#",SUBSTITUTE(TRIM(INDEX(СписокШкола!$D$3:$D$132,SMALL(IF(COLUMN()-1=СписокШкола!$C$3:$C$132,ROW($D$3:$D$132)-2),ROW(J13))))&amp;" "," ","#",2))-1),"")</f>
        <v/>
      </c>
      <c r="L16" t="str">
        <f t="array" ref="L16">IFERROR(LEFT(TRIM(INDEX(СписокШкола!$D$3:$D$132,SMALL(IF(COLUMN()-1=СписокШкола!$C$3:$C$132,ROW($D$3:$D$132)-2),ROW(K13)))),SEARCH("#",SUBSTITUTE(TRIM(INDEX(СписокШкола!$D$3:$D$132,SMALL(IF(COLUMN()-1=СписокШкола!$C$3:$C$132,ROW($D$3:$D$132)-2),ROW(K13))))&amp;" "," ","#",2))-1),"")</f>
        <v/>
      </c>
    </row>
    <row r="17" spans="1:12">
      <c r="A17" s="1">
        <f t="shared" si="0"/>
        <v>14</v>
      </c>
      <c r="B17" t="str">
        <f t="array" ref="B17">IFERROR(LEFT(TRIM(INDEX(СписокШкола!$D$3:$D$132,SMALL(IF(COLUMN()-1=СписокШкола!$C$3:$C$132,ROW($D$3:$D$132)-2),ROW(A14)))),SEARCH("#",SUBSTITUTE(TRIM(INDEX(СписокШкола!$D$3:$D$132,SMALL(IF(COLUMN()-1=СписокШкола!$C$3:$C$132,ROW($D$3:$D$132)-2),ROW(A14))))&amp;" "," ","#",2))-1),"")</f>
        <v/>
      </c>
      <c r="C17" t="str">
        <f t="array" ref="C17">IFERROR(LEFT(TRIM(INDEX(СписокШкола!$D$3:$D$132,SMALL(IF(COLUMN()-1=СписокШкола!$C$3:$C$132,ROW($D$3:$D$132)-2),ROW(B14)))),SEARCH("#",SUBSTITUTE(TRIM(INDEX(СписокШкола!$D$3:$D$132,SMALL(IF(COLUMN()-1=СписокШкола!$C$3:$C$132,ROW($D$3:$D$132)-2),ROW(B14))))&amp;" "," ","#",2))-1),"")</f>
        <v/>
      </c>
      <c r="D17" t="str">
        <f t="array" ref="D17">IFERROR(LEFT(TRIM(INDEX(СписокШкола!$D$3:$D$132,SMALL(IF(COLUMN()-1=СписокШкола!$C$3:$C$132,ROW($D$3:$D$132)-2),ROW(C14)))),SEARCH("#",SUBSTITUTE(TRIM(INDEX(СписокШкола!$D$3:$D$132,SMALL(IF(COLUMN()-1=СписокШкола!$C$3:$C$132,ROW($D$3:$D$132)-2),ROW(C14))))&amp;" "," ","#",2))-1),"")</f>
        <v/>
      </c>
      <c r="E17" t="str">
        <f t="array" ref="E17">IFERROR(LEFT(TRIM(INDEX(СписокШкола!$D$3:$D$132,SMALL(IF(COLUMN()-1=СписокШкола!$C$3:$C$132,ROW($D$3:$D$132)-2),ROW(D14)))),SEARCH("#",SUBSTITUTE(TRIM(INDEX(СписокШкола!$D$3:$D$132,SMALL(IF(COLUMN()-1=СписокШкола!$C$3:$C$132,ROW($D$3:$D$132)-2),ROW(D14))))&amp;" "," ","#",2))-1),"")</f>
        <v/>
      </c>
      <c r="F17" t="str">
        <f t="array" ref="F17">IFERROR(LEFT(TRIM(INDEX(СписокШкола!$D$3:$D$132,SMALL(IF(COLUMN()-1=СписокШкола!$C$3:$C$132,ROW($D$3:$D$132)-2),ROW(E14)))),SEARCH("#",SUBSTITUTE(TRIM(INDEX(СписокШкола!$D$3:$D$132,SMALL(IF(COLUMN()-1=СписокШкола!$C$3:$C$132,ROW($D$3:$D$132)-2),ROW(E14))))&amp;" "," ","#",2))-1),"")</f>
        <v/>
      </c>
      <c r="G17" t="str">
        <f t="array" ref="G17">IFERROR(LEFT(TRIM(INDEX(СписокШкола!$D$3:$D$132,SMALL(IF(COLUMN()-1=СписокШкола!$C$3:$C$132,ROW($D$3:$D$132)-2),ROW(F14)))),SEARCH("#",SUBSTITUTE(TRIM(INDEX(СписокШкола!$D$3:$D$132,SMALL(IF(COLUMN()-1=СписокШкола!$C$3:$C$132,ROW($D$3:$D$132)-2),ROW(F14))))&amp;" "," ","#",2))-1),"")</f>
        <v>Ягяева Регина</v>
      </c>
      <c r="H17" t="str">
        <f t="array" ref="H17">IFERROR(LEFT(TRIM(INDEX(СписокШкола!$D$3:$D$132,SMALL(IF(COLUMN()-1=СписокШкола!$C$3:$C$132,ROW($D$3:$D$132)-2),ROW(G14)))),SEARCH("#",SUBSTITUTE(TRIM(INDEX(СписокШкола!$D$3:$D$132,SMALL(IF(COLUMN()-1=СписокШкола!$C$3:$C$132,ROW($D$3:$D$132)-2),ROW(G14))))&amp;" "," ","#",2))-1),"")</f>
        <v/>
      </c>
      <c r="I17" t="str">
        <f t="array" ref="I17">IFERROR(LEFT(TRIM(INDEX(СписокШкола!$D$3:$D$132,SMALL(IF(COLUMN()-1=СписокШкола!$C$3:$C$132,ROW($D$3:$D$132)-2),ROW(H14)))),SEARCH("#",SUBSTITUTE(TRIM(INDEX(СписокШкола!$D$3:$D$132,SMALL(IF(COLUMN()-1=СписокШкола!$C$3:$C$132,ROW($D$3:$D$132)-2),ROW(H14))))&amp;" "," ","#",2))-1),"")</f>
        <v/>
      </c>
      <c r="J17" t="str">
        <f t="array" ref="J17">IFERROR(LEFT(TRIM(INDEX(СписокШкола!$D$3:$D$132,SMALL(IF(COLUMN()-1=СписокШкола!$C$3:$C$132,ROW($D$3:$D$132)-2),ROW(I14)))),SEARCH("#",SUBSTITUTE(TRIM(INDEX(СписокШкола!$D$3:$D$132,SMALL(IF(COLUMN()-1=СписокШкола!$C$3:$C$132,ROW($D$3:$D$132)-2),ROW(I14))))&amp;" "," ","#",2))-1),"")</f>
        <v/>
      </c>
      <c r="K17" t="str">
        <f t="array" ref="K17">IFERROR(LEFT(TRIM(INDEX(СписокШкола!$D$3:$D$132,SMALL(IF(COLUMN()-1=СписокШкола!$C$3:$C$132,ROW($D$3:$D$132)-2),ROW(J14)))),SEARCH("#",SUBSTITUTE(TRIM(INDEX(СписокШкола!$D$3:$D$132,SMALL(IF(COLUMN()-1=СписокШкола!$C$3:$C$132,ROW($D$3:$D$132)-2),ROW(J14))))&amp;" "," ","#",2))-1),"")</f>
        <v/>
      </c>
      <c r="L17" t="str">
        <f t="array" ref="L17">IFERROR(LEFT(TRIM(INDEX(СписокШкола!$D$3:$D$132,SMALL(IF(COLUMN()-1=СписокШкола!$C$3:$C$132,ROW($D$3:$D$132)-2),ROW(K14)))),SEARCH("#",SUBSTITUTE(TRIM(INDEX(СписокШкола!$D$3:$D$132,SMALL(IF(COLUMN()-1=СписокШкола!$C$3:$C$132,ROW($D$3:$D$132)-2),ROW(K14))))&amp;" "," ","#",2))-1),"")</f>
        <v/>
      </c>
    </row>
    <row r="18" spans="1:12">
      <c r="A18" s="1">
        <f t="shared" si="0"/>
        <v>15</v>
      </c>
      <c r="B18" t="str">
        <f t="array" ref="B18">IFERROR(LEFT(TRIM(INDEX(СписокШкола!$D$3:$D$132,SMALL(IF(COLUMN()-1=СписокШкола!$C$3:$C$132,ROW($D$3:$D$132)-2),ROW(A15)))),SEARCH("#",SUBSTITUTE(TRIM(INDEX(СписокШкола!$D$3:$D$132,SMALL(IF(COLUMN()-1=СписокШкола!$C$3:$C$132,ROW($D$3:$D$132)-2),ROW(A15))))&amp;" "," ","#",2))-1),"")</f>
        <v/>
      </c>
      <c r="C18" t="str">
        <f t="array" ref="C18">IFERROR(LEFT(TRIM(INDEX(СписокШкола!$D$3:$D$132,SMALL(IF(COLUMN()-1=СписокШкола!$C$3:$C$132,ROW($D$3:$D$132)-2),ROW(B15)))),SEARCH("#",SUBSTITUTE(TRIM(INDEX(СписокШкола!$D$3:$D$132,SMALL(IF(COLUMN()-1=СписокШкола!$C$3:$C$132,ROW($D$3:$D$132)-2),ROW(B15))))&amp;" "," ","#",2))-1),"")</f>
        <v/>
      </c>
      <c r="D18" t="str">
        <f t="array" ref="D18">IFERROR(LEFT(TRIM(INDEX(СписокШкола!$D$3:$D$132,SMALL(IF(COLUMN()-1=СписокШкола!$C$3:$C$132,ROW($D$3:$D$132)-2),ROW(C15)))),SEARCH("#",SUBSTITUTE(TRIM(INDEX(СписокШкола!$D$3:$D$132,SMALL(IF(COLUMN()-1=СписокШкола!$C$3:$C$132,ROW($D$3:$D$132)-2),ROW(C15))))&amp;" "," ","#",2))-1),"")</f>
        <v/>
      </c>
      <c r="E18" t="str">
        <f t="array" ref="E18">IFERROR(LEFT(TRIM(INDEX(СписокШкола!$D$3:$D$132,SMALL(IF(COLUMN()-1=СписокШкола!$C$3:$C$132,ROW($D$3:$D$132)-2),ROW(D15)))),SEARCH("#",SUBSTITUTE(TRIM(INDEX(СписокШкола!$D$3:$D$132,SMALL(IF(COLUMN()-1=СписокШкола!$C$3:$C$132,ROW($D$3:$D$132)-2),ROW(D15))))&amp;" "," ","#",2))-1),"")</f>
        <v/>
      </c>
      <c r="F18" t="str">
        <f t="array" ref="F18">IFERROR(LEFT(TRIM(INDEX(СписокШкола!$D$3:$D$132,SMALL(IF(COLUMN()-1=СписокШкола!$C$3:$C$132,ROW($D$3:$D$132)-2),ROW(E15)))),SEARCH("#",SUBSTITUTE(TRIM(INDEX(СписокШкола!$D$3:$D$132,SMALL(IF(COLUMN()-1=СписокШкола!$C$3:$C$132,ROW($D$3:$D$132)-2),ROW(E15))))&amp;" "," ","#",2))-1),"")</f>
        <v/>
      </c>
      <c r="G18" t="str">
        <f t="array" ref="G18">IFERROR(LEFT(TRIM(INDEX(СписокШкола!$D$3:$D$132,SMALL(IF(COLUMN()-1=СписокШкола!$C$3:$C$132,ROW($D$3:$D$132)-2),ROW(F15)))),SEARCH("#",SUBSTITUTE(TRIM(INDEX(СписокШкола!$D$3:$D$132,SMALL(IF(COLUMN()-1=СписокШкола!$C$3:$C$132,ROW($D$3:$D$132)-2),ROW(F15))))&amp;" "," ","#",2))-1),"")</f>
        <v/>
      </c>
      <c r="H18" t="str">
        <f t="array" ref="H18">IFERROR(LEFT(TRIM(INDEX(СписокШкола!$D$3:$D$132,SMALL(IF(COLUMN()-1=СписокШкола!$C$3:$C$132,ROW($D$3:$D$132)-2),ROW(G15)))),SEARCH("#",SUBSTITUTE(TRIM(INDEX(СписокШкола!$D$3:$D$132,SMALL(IF(COLUMN()-1=СписокШкола!$C$3:$C$132,ROW($D$3:$D$132)-2),ROW(G15))))&amp;" "," ","#",2))-1),"")</f>
        <v/>
      </c>
      <c r="I18" t="str">
        <f t="array" ref="I18">IFERROR(LEFT(TRIM(INDEX(СписокШкола!$D$3:$D$132,SMALL(IF(COLUMN()-1=СписокШкола!$C$3:$C$132,ROW($D$3:$D$132)-2),ROW(H15)))),SEARCH("#",SUBSTITUTE(TRIM(INDEX(СписокШкола!$D$3:$D$132,SMALL(IF(COLUMN()-1=СписокШкола!$C$3:$C$132,ROW($D$3:$D$132)-2),ROW(H15))))&amp;" "," ","#",2))-1),"")</f>
        <v/>
      </c>
      <c r="J18" t="str">
        <f t="array" ref="J18">IFERROR(LEFT(TRIM(INDEX(СписокШкола!$D$3:$D$132,SMALL(IF(COLUMN()-1=СписокШкола!$C$3:$C$132,ROW($D$3:$D$132)-2),ROW(I15)))),SEARCH("#",SUBSTITUTE(TRIM(INDEX(СписокШкола!$D$3:$D$132,SMALL(IF(COLUMN()-1=СписокШкола!$C$3:$C$132,ROW($D$3:$D$132)-2),ROW(I15))))&amp;" "," ","#",2))-1),"")</f>
        <v/>
      </c>
      <c r="K18" t="str">
        <f t="array" ref="K18">IFERROR(LEFT(TRIM(INDEX(СписокШкола!$D$3:$D$132,SMALL(IF(COLUMN()-1=СписокШкола!$C$3:$C$132,ROW($D$3:$D$132)-2),ROW(J15)))),SEARCH("#",SUBSTITUTE(TRIM(INDEX(СписокШкола!$D$3:$D$132,SMALL(IF(COLUMN()-1=СписокШкола!$C$3:$C$132,ROW($D$3:$D$132)-2),ROW(J15))))&amp;" "," ","#",2))-1),"")</f>
        <v/>
      </c>
      <c r="L18" t="str">
        <f t="array" ref="L18">IFERROR(LEFT(TRIM(INDEX(СписокШкола!$D$3:$D$132,SMALL(IF(COLUMN()-1=СписокШкола!$C$3:$C$132,ROW($D$3:$D$132)-2),ROW(K15)))),SEARCH("#",SUBSTITUTE(TRIM(INDEX(СписокШкола!$D$3:$D$132,SMALL(IF(COLUMN()-1=СписокШкола!$C$3:$C$132,ROW($D$3:$D$132)-2),ROW(K15))))&amp;" "," ","#",2))-1),"")</f>
        <v/>
      </c>
    </row>
    <row r="19" spans="1:12">
      <c r="A19" s="1">
        <f t="shared" si="0"/>
        <v>16</v>
      </c>
      <c r="B19" t="str">
        <f t="array" ref="B19">IFERROR(LEFT(TRIM(INDEX(СписокШкола!$D$3:$D$132,SMALL(IF(COLUMN()-1=СписокШкола!$C$3:$C$132,ROW($D$3:$D$132)-2),ROW(A16)))),SEARCH("#",SUBSTITUTE(TRIM(INDEX(СписокШкола!$D$3:$D$132,SMALL(IF(COLUMN()-1=СписокШкола!$C$3:$C$132,ROW($D$3:$D$132)-2),ROW(A16))))&amp;" "," ","#",2))-1),"")</f>
        <v/>
      </c>
      <c r="C19" t="str">
        <f t="array" ref="C19">IFERROR(LEFT(TRIM(INDEX(СписокШкола!$D$3:$D$132,SMALL(IF(COLUMN()-1=СписокШкола!$C$3:$C$132,ROW($D$3:$D$132)-2),ROW(B16)))),SEARCH("#",SUBSTITUTE(TRIM(INDEX(СписокШкола!$D$3:$D$132,SMALL(IF(COLUMN()-1=СписокШкола!$C$3:$C$132,ROW($D$3:$D$132)-2),ROW(B16))))&amp;" "," ","#",2))-1),"")</f>
        <v/>
      </c>
      <c r="D19" t="str">
        <f t="array" ref="D19">IFERROR(LEFT(TRIM(INDEX(СписокШкола!$D$3:$D$132,SMALL(IF(COLUMN()-1=СписокШкола!$C$3:$C$132,ROW($D$3:$D$132)-2),ROW(C16)))),SEARCH("#",SUBSTITUTE(TRIM(INDEX(СписокШкола!$D$3:$D$132,SMALL(IF(COLUMN()-1=СписокШкола!$C$3:$C$132,ROW($D$3:$D$132)-2),ROW(C16))))&amp;" "," ","#",2))-1),"")</f>
        <v/>
      </c>
      <c r="E19" t="str">
        <f t="array" ref="E19">IFERROR(LEFT(TRIM(INDEX(СписокШкола!$D$3:$D$132,SMALL(IF(COLUMN()-1=СписокШкола!$C$3:$C$132,ROW($D$3:$D$132)-2),ROW(D16)))),SEARCH("#",SUBSTITUTE(TRIM(INDEX(СписокШкола!$D$3:$D$132,SMALL(IF(COLUMN()-1=СписокШкола!$C$3:$C$132,ROW($D$3:$D$132)-2),ROW(D16))))&amp;" "," ","#",2))-1),"")</f>
        <v/>
      </c>
      <c r="F19" t="str">
        <f t="array" ref="F19">IFERROR(LEFT(TRIM(INDEX(СписокШкола!$D$3:$D$132,SMALL(IF(COLUMN()-1=СписокШкола!$C$3:$C$132,ROW($D$3:$D$132)-2),ROW(E16)))),SEARCH("#",SUBSTITUTE(TRIM(INDEX(СписокШкола!$D$3:$D$132,SMALL(IF(COLUMN()-1=СписокШкола!$C$3:$C$132,ROW($D$3:$D$132)-2),ROW(E16))))&amp;" "," ","#",2))-1),"")</f>
        <v/>
      </c>
      <c r="G19" t="str">
        <f t="array" ref="G19">IFERROR(LEFT(TRIM(INDEX(СписокШкола!$D$3:$D$132,SMALL(IF(COLUMN()-1=СписокШкола!$C$3:$C$132,ROW($D$3:$D$132)-2),ROW(F16)))),SEARCH("#",SUBSTITUTE(TRIM(INDEX(СписокШкола!$D$3:$D$132,SMALL(IF(COLUMN()-1=СписокШкола!$C$3:$C$132,ROW($D$3:$D$132)-2),ROW(F16))))&amp;" "," ","#",2))-1),"")</f>
        <v/>
      </c>
      <c r="H19" t="str">
        <f t="array" ref="H19">IFERROR(LEFT(TRIM(INDEX(СписокШкола!$D$3:$D$132,SMALL(IF(COLUMN()-1=СписокШкола!$C$3:$C$132,ROW($D$3:$D$132)-2),ROW(G16)))),SEARCH("#",SUBSTITUTE(TRIM(INDEX(СписокШкола!$D$3:$D$132,SMALL(IF(COLUMN()-1=СписокШкола!$C$3:$C$132,ROW($D$3:$D$132)-2),ROW(G16))))&amp;" "," ","#",2))-1),"")</f>
        <v/>
      </c>
      <c r="I19" t="str">
        <f t="array" ref="I19">IFERROR(LEFT(TRIM(INDEX(СписокШкола!$D$3:$D$132,SMALL(IF(COLUMN()-1=СписокШкола!$C$3:$C$132,ROW($D$3:$D$132)-2),ROW(H16)))),SEARCH("#",SUBSTITUTE(TRIM(INDEX(СписокШкола!$D$3:$D$132,SMALL(IF(COLUMN()-1=СписокШкола!$C$3:$C$132,ROW($D$3:$D$132)-2),ROW(H16))))&amp;" "," ","#",2))-1),"")</f>
        <v/>
      </c>
      <c r="J19" t="str">
        <f t="array" ref="J19">IFERROR(LEFT(TRIM(INDEX(СписокШкола!$D$3:$D$132,SMALL(IF(COLUMN()-1=СписокШкола!$C$3:$C$132,ROW($D$3:$D$132)-2),ROW(I16)))),SEARCH("#",SUBSTITUTE(TRIM(INDEX(СписокШкола!$D$3:$D$132,SMALL(IF(COLUMN()-1=СписокШкола!$C$3:$C$132,ROW($D$3:$D$132)-2),ROW(I16))))&amp;" "," ","#",2))-1),"")</f>
        <v/>
      </c>
      <c r="K19" t="str">
        <f t="array" ref="K19">IFERROR(LEFT(TRIM(INDEX(СписокШкола!$D$3:$D$132,SMALL(IF(COLUMN()-1=СписокШкола!$C$3:$C$132,ROW($D$3:$D$132)-2),ROW(J16)))),SEARCH("#",SUBSTITUTE(TRIM(INDEX(СписокШкола!$D$3:$D$132,SMALL(IF(COLUMN()-1=СписокШкола!$C$3:$C$132,ROW($D$3:$D$132)-2),ROW(J16))))&amp;" "," ","#",2))-1),"")</f>
        <v/>
      </c>
      <c r="L19" t="str">
        <f t="array" ref="L19">IFERROR(LEFT(TRIM(INDEX(СписокШкола!$D$3:$D$132,SMALL(IF(COLUMN()-1=СписокШкола!$C$3:$C$132,ROW($D$3:$D$132)-2),ROW(K16)))),SEARCH("#",SUBSTITUTE(TRIM(INDEX(СписокШкола!$D$3:$D$132,SMALL(IF(COLUMN()-1=СписокШкола!$C$3:$C$132,ROW($D$3:$D$132)-2),ROW(K16))))&amp;" "," ","#",2))-1),"")</f>
        <v/>
      </c>
    </row>
    <row r="20" spans="1:12">
      <c r="A20" s="1">
        <f t="shared" si="0"/>
        <v>17</v>
      </c>
      <c r="B20" t="str">
        <f t="array" ref="B20">IFERROR(LEFT(TRIM(INDEX(СписокШкола!$D$3:$D$132,SMALL(IF(COLUMN()-1=СписокШкола!$C$3:$C$132,ROW($D$3:$D$132)-2),ROW(A17)))),SEARCH("#",SUBSTITUTE(TRIM(INDEX(СписокШкола!$D$3:$D$132,SMALL(IF(COLUMN()-1=СписокШкола!$C$3:$C$132,ROW($D$3:$D$132)-2),ROW(A17))))&amp;" "," ","#",2))-1),"")</f>
        <v/>
      </c>
      <c r="C20" t="str">
        <f t="array" ref="C20">IFERROR(LEFT(TRIM(INDEX(СписокШкола!$D$3:$D$132,SMALL(IF(COLUMN()-1=СписокШкола!$C$3:$C$132,ROW($D$3:$D$132)-2),ROW(B17)))),SEARCH("#",SUBSTITUTE(TRIM(INDEX(СписокШкола!$D$3:$D$132,SMALL(IF(COLUMN()-1=СписокШкола!$C$3:$C$132,ROW($D$3:$D$132)-2),ROW(B17))))&amp;" "," ","#",2))-1),"")</f>
        <v/>
      </c>
      <c r="D20" t="str">
        <f t="array" ref="D20">IFERROR(LEFT(TRIM(INDEX(СписокШкола!$D$3:$D$132,SMALL(IF(COLUMN()-1=СписокШкола!$C$3:$C$132,ROW($D$3:$D$132)-2),ROW(C17)))),SEARCH("#",SUBSTITUTE(TRIM(INDEX(СписокШкола!$D$3:$D$132,SMALL(IF(COLUMN()-1=СписокШкола!$C$3:$C$132,ROW($D$3:$D$132)-2),ROW(C17))))&amp;" "," ","#",2))-1),"")</f>
        <v/>
      </c>
      <c r="E20" t="str">
        <f t="array" ref="E20">IFERROR(LEFT(TRIM(INDEX(СписокШкола!$D$3:$D$132,SMALL(IF(COLUMN()-1=СписокШкола!$C$3:$C$132,ROW($D$3:$D$132)-2),ROW(D17)))),SEARCH("#",SUBSTITUTE(TRIM(INDEX(СписокШкола!$D$3:$D$132,SMALL(IF(COLUMN()-1=СписокШкола!$C$3:$C$132,ROW($D$3:$D$132)-2),ROW(D17))))&amp;" "," ","#",2))-1),"")</f>
        <v/>
      </c>
      <c r="F20" t="str">
        <f t="array" ref="F20">IFERROR(LEFT(TRIM(INDEX(СписокШкола!$D$3:$D$132,SMALL(IF(COLUMN()-1=СписокШкола!$C$3:$C$132,ROW($D$3:$D$132)-2),ROW(E17)))),SEARCH("#",SUBSTITUTE(TRIM(INDEX(СписокШкола!$D$3:$D$132,SMALL(IF(COLUMN()-1=СписокШкола!$C$3:$C$132,ROW($D$3:$D$132)-2),ROW(E17))))&amp;" "," ","#",2))-1),"")</f>
        <v/>
      </c>
      <c r="G20" t="str">
        <f t="array" ref="G20">IFERROR(LEFT(TRIM(INDEX(СписокШкола!$D$3:$D$132,SMALL(IF(COLUMN()-1=СписокШкола!$C$3:$C$132,ROW($D$3:$D$132)-2),ROW(F17)))),SEARCH("#",SUBSTITUTE(TRIM(INDEX(СписокШкола!$D$3:$D$132,SMALL(IF(COLUMN()-1=СписокШкола!$C$3:$C$132,ROW($D$3:$D$132)-2),ROW(F17))))&amp;" "," ","#",2))-1),"")</f>
        <v/>
      </c>
      <c r="H20" t="str">
        <f t="array" ref="H20">IFERROR(LEFT(TRIM(INDEX(СписокШкола!$D$3:$D$132,SMALL(IF(COLUMN()-1=СписокШкола!$C$3:$C$132,ROW($D$3:$D$132)-2),ROW(G17)))),SEARCH("#",SUBSTITUTE(TRIM(INDEX(СписокШкола!$D$3:$D$132,SMALL(IF(COLUMN()-1=СписокШкола!$C$3:$C$132,ROW($D$3:$D$132)-2),ROW(G17))))&amp;" "," ","#",2))-1),"")</f>
        <v/>
      </c>
      <c r="I20" t="str">
        <f t="array" ref="I20">IFERROR(LEFT(TRIM(INDEX(СписокШкола!$D$3:$D$132,SMALL(IF(COLUMN()-1=СписокШкола!$C$3:$C$132,ROW($D$3:$D$132)-2),ROW(H17)))),SEARCH("#",SUBSTITUTE(TRIM(INDEX(СписокШкола!$D$3:$D$132,SMALL(IF(COLUMN()-1=СписокШкола!$C$3:$C$132,ROW($D$3:$D$132)-2),ROW(H17))))&amp;" "," ","#",2))-1),"")</f>
        <v/>
      </c>
      <c r="J20" t="str">
        <f t="array" ref="J20">IFERROR(LEFT(TRIM(INDEX(СписокШкола!$D$3:$D$132,SMALL(IF(COLUMN()-1=СписокШкола!$C$3:$C$132,ROW($D$3:$D$132)-2),ROW(I17)))),SEARCH("#",SUBSTITUTE(TRIM(INDEX(СписокШкола!$D$3:$D$132,SMALL(IF(COLUMN()-1=СписокШкола!$C$3:$C$132,ROW($D$3:$D$132)-2),ROW(I17))))&amp;" "," ","#",2))-1),"")</f>
        <v/>
      </c>
      <c r="K20" t="str">
        <f t="array" ref="K20">IFERROR(LEFT(TRIM(INDEX(СписокШкола!$D$3:$D$132,SMALL(IF(COLUMN()-1=СписокШкола!$C$3:$C$132,ROW($D$3:$D$132)-2),ROW(J17)))),SEARCH("#",SUBSTITUTE(TRIM(INDEX(СписокШкола!$D$3:$D$132,SMALL(IF(COLUMN()-1=СписокШкола!$C$3:$C$132,ROW($D$3:$D$132)-2),ROW(J17))))&amp;" "," ","#",2))-1),"")</f>
        <v/>
      </c>
      <c r="L20" t="str">
        <f t="array" ref="L20">IFERROR(LEFT(TRIM(INDEX(СписокШкола!$D$3:$D$132,SMALL(IF(COLUMN()-1=СписокШкола!$C$3:$C$132,ROW($D$3:$D$132)-2),ROW(K17)))),SEARCH("#",SUBSTITUTE(TRIM(INDEX(СписокШкола!$D$3:$D$132,SMALL(IF(COLUMN()-1=СписокШкола!$C$3:$C$132,ROW($D$3:$D$132)-2),ROW(K17))))&amp;" "," ","#",2))-1),"")</f>
        <v/>
      </c>
    </row>
    <row r="21" spans="1:12">
      <c r="A21" s="1">
        <f t="shared" si="0"/>
        <v>18</v>
      </c>
      <c r="B21" t="str">
        <f t="array" ref="B21">IFERROR(LEFT(TRIM(INDEX(СписокШкола!$D$3:$D$132,SMALL(IF(COLUMN()-1=СписокШкола!$C$3:$C$132,ROW($D$3:$D$132)-2),ROW(A18)))),SEARCH("#",SUBSTITUTE(TRIM(INDEX(СписокШкола!$D$3:$D$132,SMALL(IF(COLUMN()-1=СписокШкола!$C$3:$C$132,ROW($D$3:$D$132)-2),ROW(A18))))&amp;" "," ","#",2))-1),"")</f>
        <v/>
      </c>
      <c r="C21" t="str">
        <f t="array" ref="C21">IFERROR(LEFT(TRIM(INDEX(СписокШкола!$D$3:$D$132,SMALL(IF(COLUMN()-1=СписокШкола!$C$3:$C$132,ROW($D$3:$D$132)-2),ROW(B18)))),SEARCH("#",SUBSTITUTE(TRIM(INDEX(СписокШкола!$D$3:$D$132,SMALL(IF(COLUMN()-1=СписокШкола!$C$3:$C$132,ROW($D$3:$D$132)-2),ROW(B18))))&amp;" "," ","#",2))-1),"")</f>
        <v/>
      </c>
      <c r="D21" t="str">
        <f t="array" ref="D21">IFERROR(LEFT(TRIM(INDEX(СписокШкола!$D$3:$D$132,SMALL(IF(COLUMN()-1=СписокШкола!$C$3:$C$132,ROW($D$3:$D$132)-2),ROW(C18)))),SEARCH("#",SUBSTITUTE(TRIM(INDEX(СписокШкола!$D$3:$D$132,SMALL(IF(COLUMN()-1=СписокШкола!$C$3:$C$132,ROW($D$3:$D$132)-2),ROW(C18))))&amp;" "," ","#",2))-1),"")</f>
        <v/>
      </c>
      <c r="E21" t="str">
        <f t="array" ref="E21">IFERROR(LEFT(TRIM(INDEX(СписокШкола!$D$3:$D$132,SMALL(IF(COLUMN()-1=СписокШкола!$C$3:$C$132,ROW($D$3:$D$132)-2),ROW(D18)))),SEARCH("#",SUBSTITUTE(TRIM(INDEX(СписокШкола!$D$3:$D$132,SMALL(IF(COLUMN()-1=СписокШкола!$C$3:$C$132,ROW($D$3:$D$132)-2),ROW(D18))))&amp;" "," ","#",2))-1),"")</f>
        <v/>
      </c>
      <c r="F21" t="str">
        <f t="array" ref="F21">IFERROR(LEFT(TRIM(INDEX(СписокШкола!$D$3:$D$132,SMALL(IF(COLUMN()-1=СписокШкола!$C$3:$C$132,ROW($D$3:$D$132)-2),ROW(E18)))),SEARCH("#",SUBSTITUTE(TRIM(INDEX(СписокШкола!$D$3:$D$132,SMALL(IF(COLUMN()-1=СписокШкола!$C$3:$C$132,ROW($D$3:$D$132)-2),ROW(E18))))&amp;" "," ","#",2))-1),"")</f>
        <v/>
      </c>
      <c r="G21" t="str">
        <f t="array" ref="G21">IFERROR(LEFT(TRIM(INDEX(СписокШкола!$D$3:$D$132,SMALL(IF(COLUMN()-1=СписокШкола!$C$3:$C$132,ROW($D$3:$D$132)-2),ROW(F18)))),SEARCH("#",SUBSTITUTE(TRIM(INDEX(СписокШкола!$D$3:$D$132,SMALL(IF(COLUMN()-1=СписокШкола!$C$3:$C$132,ROW($D$3:$D$132)-2),ROW(F18))))&amp;" "," ","#",2))-1),"")</f>
        <v/>
      </c>
      <c r="H21" t="str">
        <f t="array" ref="H21">IFERROR(LEFT(TRIM(INDEX(СписокШкола!$D$3:$D$132,SMALL(IF(COLUMN()-1=СписокШкола!$C$3:$C$132,ROW($D$3:$D$132)-2),ROW(G18)))),SEARCH("#",SUBSTITUTE(TRIM(INDEX(СписокШкола!$D$3:$D$132,SMALL(IF(COLUMN()-1=СписокШкола!$C$3:$C$132,ROW($D$3:$D$132)-2),ROW(G18))))&amp;" "," ","#",2))-1),"")</f>
        <v/>
      </c>
      <c r="I21" t="str">
        <f t="array" ref="I21">IFERROR(LEFT(TRIM(INDEX(СписокШкола!$D$3:$D$132,SMALL(IF(COLUMN()-1=СписокШкола!$C$3:$C$132,ROW($D$3:$D$132)-2),ROW(H18)))),SEARCH("#",SUBSTITUTE(TRIM(INDEX(СписокШкола!$D$3:$D$132,SMALL(IF(COLUMN()-1=СписокШкола!$C$3:$C$132,ROW($D$3:$D$132)-2),ROW(H18))))&amp;" "," ","#",2))-1),"")</f>
        <v/>
      </c>
      <c r="J21" t="str">
        <f t="array" ref="J21">IFERROR(LEFT(TRIM(INDEX(СписокШкола!$D$3:$D$132,SMALL(IF(COLUMN()-1=СписокШкола!$C$3:$C$132,ROW($D$3:$D$132)-2),ROW(I18)))),SEARCH("#",SUBSTITUTE(TRIM(INDEX(СписокШкола!$D$3:$D$132,SMALL(IF(COLUMN()-1=СписокШкола!$C$3:$C$132,ROW($D$3:$D$132)-2),ROW(I18))))&amp;" "," ","#",2))-1),"")</f>
        <v/>
      </c>
      <c r="K21" t="str">
        <f t="array" ref="K21">IFERROR(LEFT(TRIM(INDEX(СписокШкола!$D$3:$D$132,SMALL(IF(COLUMN()-1=СписокШкола!$C$3:$C$132,ROW($D$3:$D$132)-2),ROW(J18)))),SEARCH("#",SUBSTITUTE(TRIM(INDEX(СписокШкола!$D$3:$D$132,SMALL(IF(COLUMN()-1=СписокШкола!$C$3:$C$132,ROW($D$3:$D$132)-2),ROW(J18))))&amp;" "," ","#",2))-1),"")</f>
        <v/>
      </c>
      <c r="L21" t="str">
        <f t="array" ref="L21">IFERROR(LEFT(TRIM(INDEX(СписокШкола!$D$3:$D$132,SMALL(IF(COLUMN()-1=СписокШкола!$C$3:$C$132,ROW($D$3:$D$132)-2),ROW(K18)))),SEARCH("#",SUBSTITUTE(TRIM(INDEX(СписокШкола!$D$3:$D$132,SMALL(IF(COLUMN()-1=СписокШкола!$C$3:$C$132,ROW($D$3:$D$132)-2),ROW(K18))))&amp;" "," ","#",2))-1),"")</f>
        <v/>
      </c>
    </row>
    <row r="22" spans="1:12">
      <c r="A22" s="1">
        <f t="shared" si="0"/>
        <v>19</v>
      </c>
      <c r="B22" t="str">
        <f t="array" ref="B22">IFERROR(LEFT(TRIM(INDEX(СписокШкола!$D$3:$D$132,SMALL(IF(COLUMN()-1=СписокШкола!$C$3:$C$132,ROW($D$3:$D$132)-2),ROW(A19)))),SEARCH("#",SUBSTITUTE(TRIM(INDEX(СписокШкола!$D$3:$D$132,SMALL(IF(COLUMN()-1=СписокШкола!$C$3:$C$132,ROW($D$3:$D$132)-2),ROW(A19))))&amp;" "," ","#",2))-1),"")</f>
        <v/>
      </c>
      <c r="C22" t="str">
        <f t="array" ref="C22">IFERROR(LEFT(TRIM(INDEX(СписокШкола!$D$3:$D$132,SMALL(IF(COLUMN()-1=СписокШкола!$C$3:$C$132,ROW($D$3:$D$132)-2),ROW(B19)))),SEARCH("#",SUBSTITUTE(TRIM(INDEX(СписокШкола!$D$3:$D$132,SMALL(IF(COLUMN()-1=СписокШкола!$C$3:$C$132,ROW($D$3:$D$132)-2),ROW(B19))))&amp;" "," ","#",2))-1),"")</f>
        <v/>
      </c>
      <c r="D22" t="str">
        <f t="array" ref="D22">IFERROR(LEFT(TRIM(INDEX(СписокШкола!$D$3:$D$132,SMALL(IF(COLUMN()-1=СписокШкола!$C$3:$C$132,ROW($D$3:$D$132)-2),ROW(C19)))),SEARCH("#",SUBSTITUTE(TRIM(INDEX(СписокШкола!$D$3:$D$132,SMALL(IF(COLUMN()-1=СписокШкола!$C$3:$C$132,ROW($D$3:$D$132)-2),ROW(C19))))&amp;" "," ","#",2))-1),"")</f>
        <v/>
      </c>
      <c r="E22" t="str">
        <f t="array" ref="E22">IFERROR(LEFT(TRIM(INDEX(СписокШкола!$D$3:$D$132,SMALL(IF(COLUMN()-1=СписокШкола!$C$3:$C$132,ROW($D$3:$D$132)-2),ROW(D19)))),SEARCH("#",SUBSTITUTE(TRIM(INDEX(СписокШкола!$D$3:$D$132,SMALL(IF(COLUMN()-1=СписокШкола!$C$3:$C$132,ROW($D$3:$D$132)-2),ROW(D19))))&amp;" "," ","#",2))-1),"")</f>
        <v/>
      </c>
      <c r="F22" t="str">
        <f t="array" ref="F22">IFERROR(LEFT(TRIM(INDEX(СписокШкола!$D$3:$D$132,SMALL(IF(COLUMN()-1=СписокШкола!$C$3:$C$132,ROW($D$3:$D$132)-2),ROW(E19)))),SEARCH("#",SUBSTITUTE(TRIM(INDEX(СписокШкола!$D$3:$D$132,SMALL(IF(COLUMN()-1=СписокШкола!$C$3:$C$132,ROW($D$3:$D$132)-2),ROW(E19))))&amp;" "," ","#",2))-1),"")</f>
        <v/>
      </c>
      <c r="G22" t="str">
        <f t="array" ref="G22">IFERROR(LEFT(TRIM(INDEX(СписокШкола!$D$3:$D$132,SMALL(IF(COLUMN()-1=СписокШкола!$C$3:$C$132,ROW($D$3:$D$132)-2),ROW(F19)))),SEARCH("#",SUBSTITUTE(TRIM(INDEX(СписокШкола!$D$3:$D$132,SMALL(IF(COLUMN()-1=СписокШкола!$C$3:$C$132,ROW($D$3:$D$132)-2),ROW(F19))))&amp;" "," ","#",2))-1),"")</f>
        <v/>
      </c>
      <c r="H22" t="str">
        <f t="array" ref="H22">IFERROR(LEFT(TRIM(INDEX(СписокШкола!$D$3:$D$132,SMALL(IF(COLUMN()-1=СписокШкола!$C$3:$C$132,ROW($D$3:$D$132)-2),ROW(G19)))),SEARCH("#",SUBSTITUTE(TRIM(INDEX(СписокШкола!$D$3:$D$132,SMALL(IF(COLUMN()-1=СписокШкола!$C$3:$C$132,ROW($D$3:$D$132)-2),ROW(G19))))&amp;" "," ","#",2))-1),"")</f>
        <v/>
      </c>
      <c r="I22" t="str">
        <f t="array" ref="I22">IFERROR(LEFT(TRIM(INDEX(СписокШкола!$D$3:$D$132,SMALL(IF(COLUMN()-1=СписокШкола!$C$3:$C$132,ROW($D$3:$D$132)-2),ROW(H19)))),SEARCH("#",SUBSTITUTE(TRIM(INDEX(СписокШкола!$D$3:$D$132,SMALL(IF(COLUMN()-1=СписокШкола!$C$3:$C$132,ROW($D$3:$D$132)-2),ROW(H19))))&amp;" "," ","#",2))-1),"")</f>
        <v/>
      </c>
      <c r="J22" t="str">
        <f t="array" ref="J22">IFERROR(LEFT(TRIM(INDEX(СписокШкола!$D$3:$D$132,SMALL(IF(COLUMN()-1=СписокШкола!$C$3:$C$132,ROW($D$3:$D$132)-2),ROW(I19)))),SEARCH("#",SUBSTITUTE(TRIM(INDEX(СписокШкола!$D$3:$D$132,SMALL(IF(COLUMN()-1=СписокШкола!$C$3:$C$132,ROW($D$3:$D$132)-2),ROW(I19))))&amp;" "," ","#",2))-1),"")</f>
        <v/>
      </c>
      <c r="K22" t="str">
        <f t="array" ref="K22">IFERROR(LEFT(TRIM(INDEX(СписокШкола!$D$3:$D$132,SMALL(IF(COLUMN()-1=СписокШкола!$C$3:$C$132,ROW($D$3:$D$132)-2),ROW(J19)))),SEARCH("#",SUBSTITUTE(TRIM(INDEX(СписокШкола!$D$3:$D$132,SMALL(IF(COLUMN()-1=СписокШкола!$C$3:$C$132,ROW($D$3:$D$132)-2),ROW(J19))))&amp;" "," ","#",2))-1),"")</f>
        <v/>
      </c>
      <c r="L22" t="str">
        <f t="array" ref="L22">IFERROR(LEFT(TRIM(INDEX(СписокШкола!$D$3:$D$132,SMALL(IF(COLUMN()-1=СписокШкола!$C$3:$C$132,ROW($D$3:$D$132)-2),ROW(K19)))),SEARCH("#",SUBSTITUTE(TRIM(INDEX(СписокШкола!$D$3:$D$132,SMALL(IF(COLUMN()-1=СписокШкола!$C$3:$C$132,ROW($D$3:$D$132)-2),ROW(K19))))&amp;" "," ","#",2))-1),"")</f>
        <v/>
      </c>
    </row>
    <row r="23" spans="1:12">
      <c r="A23" s="1">
        <f t="shared" si="0"/>
        <v>20</v>
      </c>
      <c r="B23" t="str">
        <f t="array" ref="B23">IFERROR(LEFT(TRIM(INDEX(СписокШкола!$D$3:$D$132,SMALL(IF(COLUMN()-1=СписокШкола!$C$3:$C$132,ROW($D$3:$D$132)-2),ROW(A20)))),SEARCH("#",SUBSTITUTE(TRIM(INDEX(СписокШкола!$D$3:$D$132,SMALL(IF(COLUMN()-1=СписокШкола!$C$3:$C$132,ROW($D$3:$D$132)-2),ROW(A20))))&amp;" "," ","#",2))-1),"")</f>
        <v/>
      </c>
      <c r="C23" t="str">
        <f t="array" ref="C23">IFERROR(LEFT(TRIM(INDEX(СписокШкола!$D$3:$D$132,SMALL(IF(COLUMN()-1=СписокШкола!$C$3:$C$132,ROW($D$3:$D$132)-2),ROW(B20)))),SEARCH("#",SUBSTITUTE(TRIM(INDEX(СписокШкола!$D$3:$D$132,SMALL(IF(COLUMN()-1=СписокШкола!$C$3:$C$132,ROW($D$3:$D$132)-2),ROW(B20))))&amp;" "," ","#",2))-1),"")</f>
        <v/>
      </c>
      <c r="D23" t="str">
        <f t="array" ref="D23">IFERROR(LEFT(TRIM(INDEX(СписокШкола!$D$3:$D$132,SMALL(IF(COLUMN()-1=СписокШкола!$C$3:$C$132,ROW($D$3:$D$132)-2),ROW(C20)))),SEARCH("#",SUBSTITUTE(TRIM(INDEX(СписокШкола!$D$3:$D$132,SMALL(IF(COLUMN()-1=СписокШкола!$C$3:$C$132,ROW($D$3:$D$132)-2),ROW(C20))))&amp;" "," ","#",2))-1),"")</f>
        <v/>
      </c>
      <c r="E23" t="str">
        <f t="array" ref="E23">IFERROR(LEFT(TRIM(INDEX(СписокШкола!$D$3:$D$132,SMALL(IF(COLUMN()-1=СписокШкола!$C$3:$C$132,ROW($D$3:$D$132)-2),ROW(D20)))),SEARCH("#",SUBSTITUTE(TRIM(INDEX(СписокШкола!$D$3:$D$132,SMALL(IF(COLUMN()-1=СписокШкола!$C$3:$C$132,ROW($D$3:$D$132)-2),ROW(D20))))&amp;" "," ","#",2))-1),"")</f>
        <v/>
      </c>
      <c r="F23" t="str">
        <f t="array" ref="F23">IFERROR(LEFT(TRIM(INDEX(СписокШкола!$D$3:$D$132,SMALL(IF(COLUMN()-1=СписокШкола!$C$3:$C$132,ROW($D$3:$D$132)-2),ROW(E20)))),SEARCH("#",SUBSTITUTE(TRIM(INDEX(СписокШкола!$D$3:$D$132,SMALL(IF(COLUMN()-1=СписокШкола!$C$3:$C$132,ROW($D$3:$D$132)-2),ROW(E20))))&amp;" "," ","#",2))-1),"")</f>
        <v/>
      </c>
      <c r="G23" t="str">
        <f t="array" ref="G23">IFERROR(LEFT(TRIM(INDEX(СписокШкола!$D$3:$D$132,SMALL(IF(COLUMN()-1=СписокШкола!$C$3:$C$132,ROW($D$3:$D$132)-2),ROW(F20)))),SEARCH("#",SUBSTITUTE(TRIM(INDEX(СписокШкола!$D$3:$D$132,SMALL(IF(COLUMN()-1=СписокШкола!$C$3:$C$132,ROW($D$3:$D$132)-2),ROW(F20))))&amp;" "," ","#",2))-1),"")</f>
        <v/>
      </c>
      <c r="H23" t="str">
        <f t="array" ref="H23">IFERROR(LEFT(TRIM(INDEX(СписокШкола!$D$3:$D$132,SMALL(IF(COLUMN()-1=СписокШкола!$C$3:$C$132,ROW($D$3:$D$132)-2),ROW(G20)))),SEARCH("#",SUBSTITUTE(TRIM(INDEX(СписокШкола!$D$3:$D$132,SMALL(IF(COLUMN()-1=СписокШкола!$C$3:$C$132,ROW($D$3:$D$132)-2),ROW(G20))))&amp;" "," ","#",2))-1),"")</f>
        <v/>
      </c>
      <c r="I23" t="str">
        <f t="array" ref="I23">IFERROR(LEFT(TRIM(INDEX(СписокШкола!$D$3:$D$132,SMALL(IF(COLUMN()-1=СписокШкола!$C$3:$C$132,ROW($D$3:$D$132)-2),ROW(H20)))),SEARCH("#",SUBSTITUTE(TRIM(INDEX(СписокШкола!$D$3:$D$132,SMALL(IF(COLUMN()-1=СписокШкола!$C$3:$C$132,ROW($D$3:$D$132)-2),ROW(H20))))&amp;" "," ","#",2))-1),"")</f>
        <v/>
      </c>
      <c r="J23" t="str">
        <f t="array" ref="J23">IFERROR(LEFT(TRIM(INDEX(СписокШкола!$D$3:$D$132,SMALL(IF(COLUMN()-1=СписокШкола!$C$3:$C$132,ROW($D$3:$D$132)-2),ROW(I20)))),SEARCH("#",SUBSTITUTE(TRIM(INDEX(СписокШкола!$D$3:$D$132,SMALL(IF(COLUMN()-1=СписокШкола!$C$3:$C$132,ROW($D$3:$D$132)-2),ROW(I20))))&amp;" "," ","#",2))-1),"")</f>
        <v/>
      </c>
      <c r="K23" t="str">
        <f t="array" ref="K23">IFERROR(LEFT(TRIM(INDEX(СписокШкола!$D$3:$D$132,SMALL(IF(COLUMN()-1=СписокШкола!$C$3:$C$132,ROW($D$3:$D$132)-2),ROW(J20)))),SEARCH("#",SUBSTITUTE(TRIM(INDEX(СписокШкола!$D$3:$D$132,SMALL(IF(COLUMN()-1=СписокШкола!$C$3:$C$132,ROW($D$3:$D$132)-2),ROW(J20))))&amp;" "," ","#",2))-1),"")</f>
        <v/>
      </c>
      <c r="L23" t="str">
        <f t="array" ref="L23">IFERROR(LEFT(TRIM(INDEX(СписокШкола!$D$3:$D$132,SMALL(IF(COLUMN()-1=СписокШкола!$C$3:$C$132,ROW($D$3:$D$132)-2),ROW(K20)))),SEARCH("#",SUBSTITUTE(TRIM(INDEX(СписокШкола!$D$3:$D$132,SMALL(IF(COLUMN()-1=СписокШкола!$C$3:$C$132,ROW($D$3:$D$132)-2),ROW(K20))))&amp;" "," ","#",2))-1),"")</f>
        <v/>
      </c>
    </row>
    <row r="24" spans="1:12">
      <c r="A24" s="1">
        <f t="shared" si="0"/>
        <v>21</v>
      </c>
      <c r="B24" t="str">
        <f t="array" ref="B24">IFERROR(LEFT(TRIM(INDEX(СписокШкола!$D$3:$D$132,SMALL(IF(COLUMN()-1=СписокШкола!$C$3:$C$132,ROW($D$3:$D$132)-2),ROW(A21)))),SEARCH("#",SUBSTITUTE(TRIM(INDEX(СписокШкола!$D$3:$D$132,SMALL(IF(COLUMN()-1=СписокШкола!$C$3:$C$132,ROW($D$3:$D$132)-2),ROW(A21))))&amp;" "," ","#",2))-1),"")</f>
        <v/>
      </c>
      <c r="C24" t="str">
        <f t="array" ref="C24">IFERROR(LEFT(TRIM(INDEX(СписокШкола!$D$3:$D$132,SMALL(IF(COLUMN()-1=СписокШкола!$C$3:$C$132,ROW($D$3:$D$132)-2),ROW(B21)))),SEARCH("#",SUBSTITUTE(TRIM(INDEX(СписокШкола!$D$3:$D$132,SMALL(IF(COLUMN()-1=СписокШкола!$C$3:$C$132,ROW($D$3:$D$132)-2),ROW(B21))))&amp;" "," ","#",2))-1),"")</f>
        <v/>
      </c>
      <c r="D24" t="str">
        <f t="array" ref="D24">IFERROR(LEFT(TRIM(INDEX(СписокШкола!$D$3:$D$132,SMALL(IF(COLUMN()-1=СписокШкола!$C$3:$C$132,ROW($D$3:$D$132)-2),ROW(C21)))),SEARCH("#",SUBSTITUTE(TRIM(INDEX(СписокШкола!$D$3:$D$132,SMALL(IF(COLUMN()-1=СписокШкола!$C$3:$C$132,ROW($D$3:$D$132)-2),ROW(C21))))&amp;" "," ","#",2))-1),"")</f>
        <v/>
      </c>
      <c r="E24" t="str">
        <f t="array" ref="E24">IFERROR(LEFT(TRIM(INDEX(СписокШкола!$D$3:$D$132,SMALL(IF(COLUMN()-1=СписокШкола!$C$3:$C$132,ROW($D$3:$D$132)-2),ROW(D21)))),SEARCH("#",SUBSTITUTE(TRIM(INDEX(СписокШкола!$D$3:$D$132,SMALL(IF(COLUMN()-1=СписокШкола!$C$3:$C$132,ROW($D$3:$D$132)-2),ROW(D21))))&amp;" "," ","#",2))-1),"")</f>
        <v/>
      </c>
      <c r="F24" t="str">
        <f t="array" ref="F24">IFERROR(LEFT(TRIM(INDEX(СписокШкола!$D$3:$D$132,SMALL(IF(COLUMN()-1=СписокШкола!$C$3:$C$132,ROW($D$3:$D$132)-2),ROW(E21)))),SEARCH("#",SUBSTITUTE(TRIM(INDEX(СписокШкола!$D$3:$D$132,SMALL(IF(COLUMN()-1=СписокШкола!$C$3:$C$132,ROW($D$3:$D$132)-2),ROW(E21))))&amp;" "," ","#",2))-1),"")</f>
        <v/>
      </c>
      <c r="G24" t="str">
        <f t="array" ref="G24">IFERROR(LEFT(TRIM(INDEX(СписокШкола!$D$3:$D$132,SMALL(IF(COLUMN()-1=СписокШкола!$C$3:$C$132,ROW($D$3:$D$132)-2),ROW(F21)))),SEARCH("#",SUBSTITUTE(TRIM(INDEX(СписокШкола!$D$3:$D$132,SMALL(IF(COLUMN()-1=СписокШкола!$C$3:$C$132,ROW($D$3:$D$132)-2),ROW(F21))))&amp;" "," ","#",2))-1),"")</f>
        <v/>
      </c>
      <c r="H24" t="str">
        <f t="array" ref="H24">IFERROR(LEFT(TRIM(INDEX(СписокШкола!$D$3:$D$132,SMALL(IF(COLUMN()-1=СписокШкола!$C$3:$C$132,ROW($D$3:$D$132)-2),ROW(G21)))),SEARCH("#",SUBSTITUTE(TRIM(INDEX(СписокШкола!$D$3:$D$132,SMALL(IF(COLUMN()-1=СписокШкола!$C$3:$C$132,ROW($D$3:$D$132)-2),ROW(G21))))&amp;" "," ","#",2))-1),"")</f>
        <v/>
      </c>
      <c r="I24" t="str">
        <f t="array" ref="I24">IFERROR(LEFT(TRIM(INDEX(СписокШкола!$D$3:$D$132,SMALL(IF(COLUMN()-1=СписокШкола!$C$3:$C$132,ROW($D$3:$D$132)-2),ROW(H21)))),SEARCH("#",SUBSTITUTE(TRIM(INDEX(СписокШкола!$D$3:$D$132,SMALL(IF(COLUMN()-1=СписокШкола!$C$3:$C$132,ROW($D$3:$D$132)-2),ROW(H21))))&amp;" "," ","#",2))-1),"")</f>
        <v/>
      </c>
      <c r="J24" t="str">
        <f t="array" ref="J24">IFERROR(LEFT(TRIM(INDEX(СписокШкола!$D$3:$D$132,SMALL(IF(COLUMN()-1=СписокШкола!$C$3:$C$132,ROW($D$3:$D$132)-2),ROW(I21)))),SEARCH("#",SUBSTITUTE(TRIM(INDEX(СписокШкола!$D$3:$D$132,SMALL(IF(COLUMN()-1=СписокШкола!$C$3:$C$132,ROW($D$3:$D$132)-2),ROW(I21))))&amp;" "," ","#",2))-1),"")</f>
        <v/>
      </c>
      <c r="K24" t="str">
        <f t="array" ref="K24">IFERROR(LEFT(TRIM(INDEX(СписокШкола!$D$3:$D$132,SMALL(IF(COLUMN()-1=СписокШкола!$C$3:$C$132,ROW($D$3:$D$132)-2),ROW(J21)))),SEARCH("#",SUBSTITUTE(TRIM(INDEX(СписокШкола!$D$3:$D$132,SMALL(IF(COLUMN()-1=СписокШкола!$C$3:$C$132,ROW($D$3:$D$132)-2),ROW(J21))))&amp;" "," ","#",2))-1),"")</f>
        <v/>
      </c>
      <c r="L24" t="str">
        <f t="array" ref="L24">IFERROR(LEFT(TRIM(INDEX(СписокШкола!$D$3:$D$132,SMALL(IF(COLUMN()-1=СписокШкола!$C$3:$C$132,ROW($D$3:$D$132)-2),ROW(K21)))),SEARCH("#",SUBSTITUTE(TRIM(INDEX(СписокШкола!$D$3:$D$132,SMALL(IF(COLUMN()-1=СписокШкола!$C$3:$C$132,ROW($D$3:$D$132)-2),ROW(K21))))&amp;" "," ","#",2))-1),"")</f>
        <v/>
      </c>
    </row>
    <row r="25" spans="1:12">
      <c r="A25" s="1">
        <f t="shared" si="0"/>
        <v>22</v>
      </c>
      <c r="B25" t="str">
        <f t="array" ref="B25">IFERROR(LEFT(TRIM(INDEX(СписокШкола!$D$3:$D$132,SMALL(IF(COLUMN()-1=СписокШкола!$C$3:$C$132,ROW($D$3:$D$132)-2),ROW(A22)))),SEARCH("#",SUBSTITUTE(TRIM(INDEX(СписокШкола!$D$3:$D$132,SMALL(IF(COLUMN()-1=СписокШкола!$C$3:$C$132,ROW($D$3:$D$132)-2),ROW(A22))))&amp;" "," ","#",2))-1),"")</f>
        <v/>
      </c>
      <c r="C25" t="str">
        <f t="array" ref="C25">IFERROR(LEFT(TRIM(INDEX(СписокШкола!$D$3:$D$132,SMALL(IF(COLUMN()-1=СписокШкола!$C$3:$C$132,ROW($D$3:$D$132)-2),ROW(B22)))),SEARCH("#",SUBSTITUTE(TRIM(INDEX(СписокШкола!$D$3:$D$132,SMALL(IF(COLUMN()-1=СписокШкола!$C$3:$C$132,ROW($D$3:$D$132)-2),ROW(B22))))&amp;" "," ","#",2))-1),"")</f>
        <v/>
      </c>
      <c r="D25" t="str">
        <f t="array" ref="D25">IFERROR(LEFT(TRIM(INDEX(СписокШкола!$D$3:$D$132,SMALL(IF(COLUMN()-1=СписокШкола!$C$3:$C$132,ROW($D$3:$D$132)-2),ROW(C22)))),SEARCH("#",SUBSTITUTE(TRIM(INDEX(СписокШкола!$D$3:$D$132,SMALL(IF(COLUMN()-1=СписокШкола!$C$3:$C$132,ROW($D$3:$D$132)-2),ROW(C22))))&amp;" "," ","#",2))-1),"")</f>
        <v/>
      </c>
      <c r="E25" t="str">
        <f t="array" ref="E25">IFERROR(LEFT(TRIM(INDEX(СписокШкола!$D$3:$D$132,SMALL(IF(COLUMN()-1=СписокШкола!$C$3:$C$132,ROW($D$3:$D$132)-2),ROW(D22)))),SEARCH("#",SUBSTITUTE(TRIM(INDEX(СписокШкола!$D$3:$D$132,SMALL(IF(COLUMN()-1=СписокШкола!$C$3:$C$132,ROW($D$3:$D$132)-2),ROW(D22))))&amp;" "," ","#",2))-1),"")</f>
        <v/>
      </c>
      <c r="F25" t="str">
        <f t="array" ref="F25">IFERROR(LEFT(TRIM(INDEX(СписокШкола!$D$3:$D$132,SMALL(IF(COLUMN()-1=СписокШкола!$C$3:$C$132,ROW($D$3:$D$132)-2),ROW(E22)))),SEARCH("#",SUBSTITUTE(TRIM(INDEX(СписокШкола!$D$3:$D$132,SMALL(IF(COLUMN()-1=СписокШкола!$C$3:$C$132,ROW($D$3:$D$132)-2),ROW(E22))))&amp;" "," ","#",2))-1),"")</f>
        <v/>
      </c>
      <c r="G25" t="str">
        <f t="array" ref="G25">IFERROR(LEFT(TRIM(INDEX(СписокШкола!$D$3:$D$132,SMALL(IF(COLUMN()-1=СписокШкола!$C$3:$C$132,ROW($D$3:$D$132)-2),ROW(F22)))),SEARCH("#",SUBSTITUTE(TRIM(INDEX(СписокШкола!$D$3:$D$132,SMALL(IF(COLUMN()-1=СписокШкола!$C$3:$C$132,ROW($D$3:$D$132)-2),ROW(F22))))&amp;" "," ","#",2))-1),"")</f>
        <v/>
      </c>
      <c r="H25" t="str">
        <f t="array" ref="H25">IFERROR(LEFT(TRIM(INDEX(СписокШкола!$D$3:$D$132,SMALL(IF(COLUMN()-1=СписокШкола!$C$3:$C$132,ROW($D$3:$D$132)-2),ROW(G22)))),SEARCH("#",SUBSTITUTE(TRIM(INDEX(СписокШкола!$D$3:$D$132,SMALL(IF(COLUMN()-1=СписокШкола!$C$3:$C$132,ROW($D$3:$D$132)-2),ROW(G22))))&amp;" "," ","#",2))-1),"")</f>
        <v/>
      </c>
      <c r="I25" t="str">
        <f t="array" ref="I25">IFERROR(LEFT(TRIM(INDEX(СписокШкола!$D$3:$D$132,SMALL(IF(COLUMN()-1=СписокШкола!$C$3:$C$132,ROW($D$3:$D$132)-2),ROW(H22)))),SEARCH("#",SUBSTITUTE(TRIM(INDEX(СписокШкола!$D$3:$D$132,SMALL(IF(COLUMN()-1=СписокШкола!$C$3:$C$132,ROW($D$3:$D$132)-2),ROW(H22))))&amp;" "," ","#",2))-1),"")</f>
        <v/>
      </c>
      <c r="J25" t="str">
        <f t="array" ref="J25">IFERROR(LEFT(TRIM(INDEX(СписокШкола!$D$3:$D$132,SMALL(IF(COLUMN()-1=СписокШкола!$C$3:$C$132,ROW($D$3:$D$132)-2),ROW(I22)))),SEARCH("#",SUBSTITUTE(TRIM(INDEX(СписокШкола!$D$3:$D$132,SMALL(IF(COLUMN()-1=СписокШкола!$C$3:$C$132,ROW($D$3:$D$132)-2),ROW(I22))))&amp;" "," ","#",2))-1),"")</f>
        <v/>
      </c>
      <c r="K25" t="str">
        <f t="array" ref="K25">IFERROR(LEFT(TRIM(INDEX(СписокШкола!$D$3:$D$132,SMALL(IF(COLUMN()-1=СписокШкола!$C$3:$C$132,ROW($D$3:$D$132)-2),ROW(J22)))),SEARCH("#",SUBSTITUTE(TRIM(INDEX(СписокШкола!$D$3:$D$132,SMALL(IF(COLUMN()-1=СписокШкола!$C$3:$C$132,ROW($D$3:$D$132)-2),ROW(J22))))&amp;" "," ","#",2))-1),"")</f>
        <v/>
      </c>
      <c r="L25" t="str">
        <f t="array" ref="L25">IFERROR(LEFT(TRIM(INDEX(СписокШкола!$D$3:$D$132,SMALL(IF(COLUMN()-1=СписокШкола!$C$3:$C$132,ROW($D$3:$D$132)-2),ROW(K22)))),SEARCH("#",SUBSTITUTE(TRIM(INDEX(СписокШкола!$D$3:$D$132,SMALL(IF(COLUMN()-1=СписокШкола!$C$3:$C$132,ROW($D$3:$D$132)-2),ROW(K22))))&amp;" "," ","#",2))-1),"")</f>
        <v/>
      </c>
    </row>
    <row r="26" spans="1:12">
      <c r="A26" s="1">
        <f t="shared" si="0"/>
        <v>23</v>
      </c>
      <c r="B26" t="str">
        <f t="array" ref="B26">IFERROR(LEFT(TRIM(INDEX(СписокШкола!$D$3:$D$132,SMALL(IF(COLUMN()-1=СписокШкола!$C$3:$C$132,ROW($D$3:$D$132)-2),ROW(A23)))),SEARCH("#",SUBSTITUTE(TRIM(INDEX(СписокШкола!$D$3:$D$132,SMALL(IF(COLUMN()-1=СписокШкола!$C$3:$C$132,ROW($D$3:$D$132)-2),ROW(A23))))&amp;" "," ","#",2))-1),"")</f>
        <v/>
      </c>
      <c r="C26" t="str">
        <f t="array" ref="C26">IFERROR(LEFT(TRIM(INDEX(СписокШкола!$D$3:$D$132,SMALL(IF(COLUMN()-1=СписокШкола!$C$3:$C$132,ROW($D$3:$D$132)-2),ROW(B23)))),SEARCH("#",SUBSTITUTE(TRIM(INDEX(СписокШкола!$D$3:$D$132,SMALL(IF(COLUMN()-1=СписокШкола!$C$3:$C$132,ROW($D$3:$D$132)-2),ROW(B23))))&amp;" "," ","#",2))-1),"")</f>
        <v/>
      </c>
      <c r="D26" t="str">
        <f t="array" ref="D26">IFERROR(LEFT(TRIM(INDEX(СписокШкола!$D$3:$D$132,SMALL(IF(COLUMN()-1=СписокШкола!$C$3:$C$132,ROW($D$3:$D$132)-2),ROW(C23)))),SEARCH("#",SUBSTITUTE(TRIM(INDEX(СписокШкола!$D$3:$D$132,SMALL(IF(COLUMN()-1=СписокШкола!$C$3:$C$132,ROW($D$3:$D$132)-2),ROW(C23))))&amp;" "," ","#",2))-1),"")</f>
        <v/>
      </c>
      <c r="E26" t="str">
        <f t="array" ref="E26">IFERROR(LEFT(TRIM(INDEX(СписокШкола!$D$3:$D$132,SMALL(IF(COLUMN()-1=СписокШкола!$C$3:$C$132,ROW($D$3:$D$132)-2),ROW(D23)))),SEARCH("#",SUBSTITUTE(TRIM(INDEX(СписокШкола!$D$3:$D$132,SMALL(IF(COLUMN()-1=СписокШкола!$C$3:$C$132,ROW($D$3:$D$132)-2),ROW(D23))))&amp;" "," ","#",2))-1),"")</f>
        <v/>
      </c>
      <c r="F26" t="str">
        <f t="array" ref="F26">IFERROR(LEFT(TRIM(INDEX(СписокШкола!$D$3:$D$132,SMALL(IF(COLUMN()-1=СписокШкола!$C$3:$C$132,ROW($D$3:$D$132)-2),ROW(E23)))),SEARCH("#",SUBSTITUTE(TRIM(INDEX(СписокШкола!$D$3:$D$132,SMALL(IF(COLUMN()-1=СписокШкола!$C$3:$C$132,ROW($D$3:$D$132)-2),ROW(E23))))&amp;" "," ","#",2))-1),"")</f>
        <v/>
      </c>
      <c r="G26" t="str">
        <f t="array" ref="G26">IFERROR(LEFT(TRIM(INDEX(СписокШкола!$D$3:$D$132,SMALL(IF(COLUMN()-1=СписокШкола!$C$3:$C$132,ROW($D$3:$D$132)-2),ROW(F23)))),SEARCH("#",SUBSTITUTE(TRIM(INDEX(СписокШкола!$D$3:$D$132,SMALL(IF(COLUMN()-1=СписокШкола!$C$3:$C$132,ROW($D$3:$D$132)-2),ROW(F23))))&amp;" "," ","#",2))-1),"")</f>
        <v/>
      </c>
      <c r="H26" t="str">
        <f t="array" ref="H26">IFERROR(LEFT(TRIM(INDEX(СписокШкола!$D$3:$D$132,SMALL(IF(COLUMN()-1=СписокШкола!$C$3:$C$132,ROW($D$3:$D$132)-2),ROW(G23)))),SEARCH("#",SUBSTITUTE(TRIM(INDEX(СписокШкола!$D$3:$D$132,SMALL(IF(COLUMN()-1=СписокШкола!$C$3:$C$132,ROW($D$3:$D$132)-2),ROW(G23))))&amp;" "," ","#",2))-1),"")</f>
        <v/>
      </c>
      <c r="I26" t="str">
        <f t="array" ref="I26">IFERROR(LEFT(TRIM(INDEX(СписокШкола!$D$3:$D$132,SMALL(IF(COLUMN()-1=СписокШкола!$C$3:$C$132,ROW($D$3:$D$132)-2),ROW(H23)))),SEARCH("#",SUBSTITUTE(TRIM(INDEX(СписокШкола!$D$3:$D$132,SMALL(IF(COLUMN()-1=СписокШкола!$C$3:$C$132,ROW($D$3:$D$132)-2),ROW(H23))))&amp;" "," ","#",2))-1),"")</f>
        <v/>
      </c>
      <c r="J26" t="str">
        <f t="array" ref="J26">IFERROR(LEFT(TRIM(INDEX(СписокШкола!$D$3:$D$132,SMALL(IF(COLUMN()-1=СписокШкола!$C$3:$C$132,ROW($D$3:$D$132)-2),ROW(I23)))),SEARCH("#",SUBSTITUTE(TRIM(INDEX(СписокШкола!$D$3:$D$132,SMALL(IF(COLUMN()-1=СписокШкола!$C$3:$C$132,ROW($D$3:$D$132)-2),ROW(I23))))&amp;" "," ","#",2))-1),"")</f>
        <v/>
      </c>
      <c r="K26" t="str">
        <f t="array" ref="K26">IFERROR(LEFT(TRIM(INDEX(СписокШкола!$D$3:$D$132,SMALL(IF(COLUMN()-1=СписокШкола!$C$3:$C$132,ROW($D$3:$D$132)-2),ROW(J23)))),SEARCH("#",SUBSTITUTE(TRIM(INDEX(СписокШкола!$D$3:$D$132,SMALL(IF(COLUMN()-1=СписокШкола!$C$3:$C$132,ROW($D$3:$D$132)-2),ROW(J23))))&amp;" "," ","#",2))-1),"")</f>
        <v/>
      </c>
      <c r="L26" t="str">
        <f t="array" ref="L26">IFERROR(LEFT(TRIM(INDEX(СписокШкола!$D$3:$D$132,SMALL(IF(COLUMN()-1=СписокШкола!$C$3:$C$132,ROW($D$3:$D$132)-2),ROW(K23)))),SEARCH("#",SUBSTITUTE(TRIM(INDEX(СписокШкола!$D$3:$D$132,SMALL(IF(COLUMN()-1=СписокШкола!$C$3:$C$132,ROW($D$3:$D$132)-2),ROW(K23))))&amp;" "," ","#",2))-1),"")</f>
        <v/>
      </c>
    </row>
    <row r="27" spans="1:12">
      <c r="A27" s="1">
        <f t="shared" si="0"/>
        <v>24</v>
      </c>
      <c r="B27" t="str">
        <f t="array" ref="B27">IFERROR(LEFT(TRIM(INDEX(СписокШкола!$D$3:$D$132,SMALL(IF(COLUMN()-1=СписокШкола!$C$3:$C$132,ROW($D$3:$D$132)-2),ROW(A24)))),SEARCH("#",SUBSTITUTE(TRIM(INDEX(СписокШкола!$D$3:$D$132,SMALL(IF(COLUMN()-1=СписокШкола!$C$3:$C$132,ROW($D$3:$D$132)-2),ROW(A24))))&amp;" "," ","#",2))-1),"")</f>
        <v/>
      </c>
      <c r="C27" t="str">
        <f t="array" ref="C27">IFERROR(LEFT(TRIM(INDEX(СписокШкола!$D$3:$D$132,SMALL(IF(COLUMN()-1=СписокШкола!$C$3:$C$132,ROW($D$3:$D$132)-2),ROW(B24)))),SEARCH("#",SUBSTITUTE(TRIM(INDEX(СписокШкола!$D$3:$D$132,SMALL(IF(COLUMN()-1=СписокШкола!$C$3:$C$132,ROW($D$3:$D$132)-2),ROW(B24))))&amp;" "," ","#",2))-1),"")</f>
        <v/>
      </c>
      <c r="D27" t="str">
        <f t="array" ref="D27">IFERROR(LEFT(TRIM(INDEX(СписокШкола!$D$3:$D$132,SMALL(IF(COLUMN()-1=СписокШкола!$C$3:$C$132,ROW($D$3:$D$132)-2),ROW(C24)))),SEARCH("#",SUBSTITUTE(TRIM(INDEX(СписокШкола!$D$3:$D$132,SMALL(IF(COLUMN()-1=СписокШкола!$C$3:$C$132,ROW($D$3:$D$132)-2),ROW(C24))))&amp;" "," ","#",2))-1),"")</f>
        <v/>
      </c>
      <c r="E27" t="str">
        <f t="array" ref="E27">IFERROR(LEFT(TRIM(INDEX(СписокШкола!$D$3:$D$132,SMALL(IF(COLUMN()-1=СписокШкола!$C$3:$C$132,ROW($D$3:$D$132)-2),ROW(D24)))),SEARCH("#",SUBSTITUTE(TRIM(INDEX(СписокШкола!$D$3:$D$132,SMALL(IF(COLUMN()-1=СписокШкола!$C$3:$C$132,ROW($D$3:$D$132)-2),ROW(D24))))&amp;" "," ","#",2))-1),"")</f>
        <v/>
      </c>
      <c r="F27" t="str">
        <f t="array" ref="F27">IFERROR(LEFT(TRIM(INDEX(СписокШкола!$D$3:$D$132,SMALL(IF(COLUMN()-1=СписокШкола!$C$3:$C$132,ROW($D$3:$D$132)-2),ROW(E24)))),SEARCH("#",SUBSTITUTE(TRIM(INDEX(СписокШкола!$D$3:$D$132,SMALL(IF(COLUMN()-1=СписокШкола!$C$3:$C$132,ROW($D$3:$D$132)-2),ROW(E24))))&amp;" "," ","#",2))-1),"")</f>
        <v/>
      </c>
      <c r="G27" t="str">
        <f t="array" ref="G27">IFERROR(LEFT(TRIM(INDEX(СписокШкола!$D$3:$D$132,SMALL(IF(COLUMN()-1=СписокШкола!$C$3:$C$132,ROW($D$3:$D$132)-2),ROW(F24)))),SEARCH("#",SUBSTITUTE(TRIM(INDEX(СписокШкола!$D$3:$D$132,SMALL(IF(COLUMN()-1=СписокШкола!$C$3:$C$132,ROW($D$3:$D$132)-2),ROW(F24))))&amp;" "," ","#",2))-1),"")</f>
        <v/>
      </c>
      <c r="H27" t="str">
        <f t="array" ref="H27">IFERROR(LEFT(TRIM(INDEX(СписокШкола!$D$3:$D$132,SMALL(IF(COLUMN()-1=СписокШкола!$C$3:$C$132,ROW($D$3:$D$132)-2),ROW(G24)))),SEARCH("#",SUBSTITUTE(TRIM(INDEX(СписокШкола!$D$3:$D$132,SMALL(IF(COLUMN()-1=СписокШкола!$C$3:$C$132,ROW($D$3:$D$132)-2),ROW(G24))))&amp;" "," ","#",2))-1),"")</f>
        <v/>
      </c>
      <c r="I27" t="str">
        <f t="array" ref="I27">IFERROR(LEFT(TRIM(INDEX(СписокШкола!$D$3:$D$132,SMALL(IF(COLUMN()-1=СписокШкола!$C$3:$C$132,ROW($D$3:$D$132)-2),ROW(H24)))),SEARCH("#",SUBSTITUTE(TRIM(INDEX(СписокШкола!$D$3:$D$132,SMALL(IF(COLUMN()-1=СписокШкола!$C$3:$C$132,ROW($D$3:$D$132)-2),ROW(H24))))&amp;" "," ","#",2))-1),"")</f>
        <v/>
      </c>
      <c r="J27" t="str">
        <f t="array" ref="J27">IFERROR(LEFT(TRIM(INDEX(СписокШкола!$D$3:$D$132,SMALL(IF(COLUMN()-1=СписокШкола!$C$3:$C$132,ROW($D$3:$D$132)-2),ROW(I24)))),SEARCH("#",SUBSTITUTE(TRIM(INDEX(СписокШкола!$D$3:$D$132,SMALL(IF(COLUMN()-1=СписокШкола!$C$3:$C$132,ROW($D$3:$D$132)-2),ROW(I24))))&amp;" "," ","#",2))-1),"")</f>
        <v/>
      </c>
      <c r="K27" t="str">
        <f t="array" ref="K27">IFERROR(LEFT(TRIM(INDEX(СписокШкола!$D$3:$D$132,SMALL(IF(COLUMN()-1=СписокШкола!$C$3:$C$132,ROW($D$3:$D$132)-2),ROW(J24)))),SEARCH("#",SUBSTITUTE(TRIM(INDEX(СписокШкола!$D$3:$D$132,SMALL(IF(COLUMN()-1=СписокШкола!$C$3:$C$132,ROW($D$3:$D$132)-2),ROW(J24))))&amp;" "," ","#",2))-1),"")</f>
        <v/>
      </c>
      <c r="L27" t="str">
        <f t="array" ref="L27">IFERROR(LEFT(TRIM(INDEX(СписокШкола!$D$3:$D$132,SMALL(IF(COLUMN()-1=СписокШкола!$C$3:$C$132,ROW($D$3:$D$132)-2),ROW(K24)))),SEARCH("#",SUBSTITUTE(TRIM(INDEX(СписокШкола!$D$3:$D$132,SMALL(IF(COLUMN()-1=СписокШкола!$C$3:$C$132,ROW($D$3:$D$132)-2),ROW(K24))))&amp;" "," ","#",2))-1),"")</f>
        <v/>
      </c>
    </row>
    <row r="28" spans="1:12">
      <c r="A28" s="1">
        <f t="shared" si="0"/>
        <v>25</v>
      </c>
      <c r="B28" t="str">
        <f t="array" ref="B28">IFERROR(LEFT(TRIM(INDEX(СписокШкола!$D$3:$D$132,SMALL(IF(COLUMN()-1=СписокШкола!$C$3:$C$132,ROW($D$3:$D$132)-2),ROW(A25)))),SEARCH("#",SUBSTITUTE(TRIM(INDEX(СписокШкола!$D$3:$D$132,SMALL(IF(COLUMN()-1=СписокШкола!$C$3:$C$132,ROW($D$3:$D$132)-2),ROW(A25))))&amp;" "," ","#",2))-1),"")</f>
        <v/>
      </c>
      <c r="C28" t="str">
        <f t="array" ref="C28">IFERROR(LEFT(TRIM(INDEX(СписокШкола!$D$3:$D$132,SMALL(IF(COLUMN()-1=СписокШкола!$C$3:$C$132,ROW($D$3:$D$132)-2),ROW(B25)))),SEARCH("#",SUBSTITUTE(TRIM(INDEX(СписокШкола!$D$3:$D$132,SMALL(IF(COLUMN()-1=СписокШкола!$C$3:$C$132,ROW($D$3:$D$132)-2),ROW(B25))))&amp;" "," ","#",2))-1),"")</f>
        <v/>
      </c>
      <c r="D28" t="str">
        <f t="array" ref="D28">IFERROR(LEFT(TRIM(INDEX(СписокШкола!$D$3:$D$132,SMALL(IF(COLUMN()-1=СписокШкола!$C$3:$C$132,ROW($D$3:$D$132)-2),ROW(C25)))),SEARCH("#",SUBSTITUTE(TRIM(INDEX(СписокШкола!$D$3:$D$132,SMALL(IF(COLUMN()-1=СписокШкола!$C$3:$C$132,ROW($D$3:$D$132)-2),ROW(C25))))&amp;" "," ","#",2))-1),"")</f>
        <v/>
      </c>
      <c r="E28" t="str">
        <f t="array" ref="E28">IFERROR(LEFT(TRIM(INDEX(СписокШкола!$D$3:$D$132,SMALL(IF(COLUMN()-1=СписокШкола!$C$3:$C$132,ROW($D$3:$D$132)-2),ROW(D25)))),SEARCH("#",SUBSTITUTE(TRIM(INDEX(СписокШкола!$D$3:$D$132,SMALL(IF(COLUMN()-1=СписокШкола!$C$3:$C$132,ROW($D$3:$D$132)-2),ROW(D25))))&amp;" "," ","#",2))-1),"")</f>
        <v/>
      </c>
      <c r="F28" t="str">
        <f t="array" ref="F28">IFERROR(LEFT(TRIM(INDEX(СписокШкола!$D$3:$D$132,SMALL(IF(COLUMN()-1=СписокШкола!$C$3:$C$132,ROW($D$3:$D$132)-2),ROW(E25)))),SEARCH("#",SUBSTITUTE(TRIM(INDEX(СписокШкола!$D$3:$D$132,SMALL(IF(COLUMN()-1=СписокШкола!$C$3:$C$132,ROW($D$3:$D$132)-2),ROW(E25))))&amp;" "," ","#",2))-1),"")</f>
        <v/>
      </c>
      <c r="G28" t="str">
        <f t="array" ref="G28">IFERROR(LEFT(TRIM(INDEX(СписокШкола!$D$3:$D$132,SMALL(IF(COLUMN()-1=СписокШкола!$C$3:$C$132,ROW($D$3:$D$132)-2),ROW(F25)))),SEARCH("#",SUBSTITUTE(TRIM(INDEX(СписокШкола!$D$3:$D$132,SMALL(IF(COLUMN()-1=СписокШкола!$C$3:$C$132,ROW($D$3:$D$132)-2),ROW(F25))))&amp;" "," ","#",2))-1),"")</f>
        <v/>
      </c>
      <c r="H28" t="str">
        <f t="array" ref="H28">IFERROR(LEFT(TRIM(INDEX(СписокШкола!$D$3:$D$132,SMALL(IF(COLUMN()-1=СписокШкола!$C$3:$C$132,ROW($D$3:$D$132)-2),ROW(G25)))),SEARCH("#",SUBSTITUTE(TRIM(INDEX(СписокШкола!$D$3:$D$132,SMALL(IF(COLUMN()-1=СписокШкола!$C$3:$C$132,ROW($D$3:$D$132)-2),ROW(G25))))&amp;" "," ","#",2))-1),"")</f>
        <v/>
      </c>
      <c r="I28" t="str">
        <f t="array" ref="I28">IFERROR(LEFT(TRIM(INDEX(СписокШкола!$D$3:$D$132,SMALL(IF(COLUMN()-1=СписокШкола!$C$3:$C$132,ROW($D$3:$D$132)-2),ROW(H25)))),SEARCH("#",SUBSTITUTE(TRIM(INDEX(СписокШкола!$D$3:$D$132,SMALL(IF(COLUMN()-1=СписокШкола!$C$3:$C$132,ROW($D$3:$D$132)-2),ROW(H25))))&amp;" "," ","#",2))-1),"")</f>
        <v/>
      </c>
      <c r="J28" t="str">
        <f t="array" ref="J28">IFERROR(LEFT(TRIM(INDEX(СписокШкола!$D$3:$D$132,SMALL(IF(COLUMN()-1=СписокШкола!$C$3:$C$132,ROW($D$3:$D$132)-2),ROW(I25)))),SEARCH("#",SUBSTITUTE(TRIM(INDEX(СписокШкола!$D$3:$D$132,SMALL(IF(COLUMN()-1=СписокШкола!$C$3:$C$132,ROW($D$3:$D$132)-2),ROW(I25))))&amp;" "," ","#",2))-1),"")</f>
        <v/>
      </c>
      <c r="K28" t="str">
        <f t="array" ref="K28">IFERROR(LEFT(TRIM(INDEX(СписокШкола!$D$3:$D$132,SMALL(IF(COLUMN()-1=СписокШкола!$C$3:$C$132,ROW($D$3:$D$132)-2),ROW(J25)))),SEARCH("#",SUBSTITUTE(TRIM(INDEX(СписокШкола!$D$3:$D$132,SMALL(IF(COLUMN()-1=СписокШкола!$C$3:$C$132,ROW($D$3:$D$132)-2),ROW(J25))))&amp;" "," ","#",2))-1),"")</f>
        <v/>
      </c>
      <c r="L28" t="str">
        <f t="array" ref="L28">IFERROR(LEFT(TRIM(INDEX(СписокШкола!$D$3:$D$132,SMALL(IF(COLUMN()-1=СписокШкола!$C$3:$C$132,ROW($D$3:$D$132)-2),ROW(K25)))),SEARCH("#",SUBSTITUTE(TRIM(INDEX(СписокШкола!$D$3:$D$132,SMALL(IF(COLUMN()-1=СписокШкола!$C$3:$C$132,ROW($D$3:$D$132)-2),ROW(K25))))&amp;" "," ","#",2))-1),"")</f>
        <v/>
      </c>
    </row>
    <row r="29" spans="1:12">
      <c r="A29" s="1">
        <f t="shared" si="0"/>
        <v>26</v>
      </c>
      <c r="B29" t="str">
        <f t="array" ref="B29">IFERROR(LEFT(TRIM(INDEX(СписокШкола!$D$3:$D$132,SMALL(IF(COLUMN()-1=СписокШкола!$C$3:$C$132,ROW($D$3:$D$132)-2),ROW(A26)))),SEARCH("#",SUBSTITUTE(TRIM(INDEX(СписокШкола!$D$3:$D$132,SMALL(IF(COLUMN()-1=СписокШкола!$C$3:$C$132,ROW($D$3:$D$132)-2),ROW(A26))))&amp;" "," ","#",2))-1),"")</f>
        <v/>
      </c>
      <c r="C29" t="str">
        <f t="array" ref="C29">IFERROR(LEFT(TRIM(INDEX(СписокШкола!$D$3:$D$132,SMALL(IF(COLUMN()-1=СписокШкола!$C$3:$C$132,ROW($D$3:$D$132)-2),ROW(B26)))),SEARCH("#",SUBSTITUTE(TRIM(INDEX(СписокШкола!$D$3:$D$132,SMALL(IF(COLUMN()-1=СписокШкола!$C$3:$C$132,ROW($D$3:$D$132)-2),ROW(B26))))&amp;" "," ","#",2))-1),"")</f>
        <v/>
      </c>
      <c r="D29" t="str">
        <f t="array" ref="D29">IFERROR(LEFT(TRIM(INDEX(СписокШкола!$D$3:$D$132,SMALL(IF(COLUMN()-1=СписокШкола!$C$3:$C$132,ROW($D$3:$D$132)-2),ROW(C26)))),SEARCH("#",SUBSTITUTE(TRIM(INDEX(СписокШкола!$D$3:$D$132,SMALL(IF(COLUMN()-1=СписокШкола!$C$3:$C$132,ROW($D$3:$D$132)-2),ROW(C26))))&amp;" "," ","#",2))-1),"")</f>
        <v/>
      </c>
      <c r="E29" t="str">
        <f t="array" ref="E29">IFERROR(LEFT(TRIM(INDEX(СписокШкола!$D$3:$D$132,SMALL(IF(COLUMN()-1=СписокШкола!$C$3:$C$132,ROW($D$3:$D$132)-2),ROW(D26)))),SEARCH("#",SUBSTITUTE(TRIM(INDEX(СписокШкола!$D$3:$D$132,SMALL(IF(COLUMN()-1=СписокШкола!$C$3:$C$132,ROW($D$3:$D$132)-2),ROW(D26))))&amp;" "," ","#",2))-1),"")</f>
        <v/>
      </c>
      <c r="F29" t="str">
        <f t="array" ref="F29">IFERROR(LEFT(TRIM(INDEX(СписокШкола!$D$3:$D$132,SMALL(IF(COLUMN()-1=СписокШкола!$C$3:$C$132,ROW($D$3:$D$132)-2),ROW(E26)))),SEARCH("#",SUBSTITUTE(TRIM(INDEX(СписокШкола!$D$3:$D$132,SMALL(IF(COLUMN()-1=СписокШкола!$C$3:$C$132,ROW($D$3:$D$132)-2),ROW(E26))))&amp;" "," ","#",2))-1),"")</f>
        <v/>
      </c>
      <c r="G29" t="str">
        <f t="array" ref="G29">IFERROR(LEFT(TRIM(INDEX(СписокШкола!$D$3:$D$132,SMALL(IF(COLUMN()-1=СписокШкола!$C$3:$C$132,ROW($D$3:$D$132)-2),ROW(F26)))),SEARCH("#",SUBSTITUTE(TRIM(INDEX(СписокШкола!$D$3:$D$132,SMALL(IF(COLUMN()-1=СписокШкола!$C$3:$C$132,ROW($D$3:$D$132)-2),ROW(F26))))&amp;" "," ","#",2))-1),"")</f>
        <v/>
      </c>
      <c r="H29" t="str">
        <f t="array" ref="H29">IFERROR(LEFT(TRIM(INDEX(СписокШкола!$D$3:$D$132,SMALL(IF(COLUMN()-1=СписокШкола!$C$3:$C$132,ROW($D$3:$D$132)-2),ROW(G26)))),SEARCH("#",SUBSTITUTE(TRIM(INDEX(СписокШкола!$D$3:$D$132,SMALL(IF(COLUMN()-1=СписокШкола!$C$3:$C$132,ROW($D$3:$D$132)-2),ROW(G26))))&amp;" "," ","#",2))-1),"")</f>
        <v/>
      </c>
      <c r="I29" t="str">
        <f t="array" ref="I29">IFERROR(LEFT(TRIM(INDEX(СписокШкола!$D$3:$D$132,SMALL(IF(COLUMN()-1=СписокШкола!$C$3:$C$132,ROW($D$3:$D$132)-2),ROW(H26)))),SEARCH("#",SUBSTITUTE(TRIM(INDEX(СписокШкола!$D$3:$D$132,SMALL(IF(COLUMN()-1=СписокШкола!$C$3:$C$132,ROW($D$3:$D$132)-2),ROW(H26))))&amp;" "," ","#",2))-1),"")</f>
        <v/>
      </c>
      <c r="J29" t="str">
        <f t="array" ref="J29">IFERROR(LEFT(TRIM(INDEX(СписокШкола!$D$3:$D$132,SMALL(IF(COLUMN()-1=СписокШкола!$C$3:$C$132,ROW($D$3:$D$132)-2),ROW(I26)))),SEARCH("#",SUBSTITUTE(TRIM(INDEX(СписокШкола!$D$3:$D$132,SMALL(IF(COLUMN()-1=СписокШкола!$C$3:$C$132,ROW($D$3:$D$132)-2),ROW(I26))))&amp;" "," ","#",2))-1),"")</f>
        <v/>
      </c>
      <c r="K29" t="str">
        <f t="array" ref="K29">IFERROR(LEFT(TRIM(INDEX(СписокШкола!$D$3:$D$132,SMALL(IF(COLUMN()-1=СписокШкола!$C$3:$C$132,ROW($D$3:$D$132)-2),ROW(J26)))),SEARCH("#",SUBSTITUTE(TRIM(INDEX(СписокШкола!$D$3:$D$132,SMALL(IF(COLUMN()-1=СписокШкола!$C$3:$C$132,ROW($D$3:$D$132)-2),ROW(J26))))&amp;" "," ","#",2))-1),"")</f>
        <v/>
      </c>
      <c r="L29" t="str">
        <f t="array" ref="L29">IFERROR(LEFT(TRIM(INDEX(СписокШкола!$D$3:$D$132,SMALL(IF(COLUMN()-1=СписокШкола!$C$3:$C$132,ROW($D$3:$D$132)-2),ROW(K26)))),SEARCH("#",SUBSTITUTE(TRIM(INDEX(СписокШкола!$D$3:$D$132,SMALL(IF(COLUMN()-1=СписокШкола!$C$3:$C$132,ROW($D$3:$D$132)-2),ROW(K26))))&amp;" "," ","#",2))-1),"")</f>
        <v/>
      </c>
    </row>
    <row r="30" spans="1:12">
      <c r="A30" s="1">
        <f t="shared" si="0"/>
        <v>27</v>
      </c>
      <c r="B30" t="str">
        <f t="array" ref="B30">IFERROR(LEFT(TRIM(INDEX(СписокШкола!$D$3:$D$132,SMALL(IF(COLUMN()-1=СписокШкола!$C$3:$C$132,ROW($D$3:$D$132)-2),ROW(A27)))),SEARCH("#",SUBSTITUTE(TRIM(INDEX(СписокШкола!$D$3:$D$132,SMALL(IF(COLUMN()-1=СписокШкола!$C$3:$C$132,ROW($D$3:$D$132)-2),ROW(A27))))&amp;" "," ","#",2))-1),"")</f>
        <v/>
      </c>
      <c r="C30" t="str">
        <f t="array" ref="C30">IFERROR(LEFT(TRIM(INDEX(СписокШкола!$D$3:$D$132,SMALL(IF(COLUMN()-1=СписокШкола!$C$3:$C$132,ROW($D$3:$D$132)-2),ROW(B27)))),SEARCH("#",SUBSTITUTE(TRIM(INDEX(СписокШкола!$D$3:$D$132,SMALL(IF(COLUMN()-1=СписокШкола!$C$3:$C$132,ROW($D$3:$D$132)-2),ROW(B27))))&amp;" "," ","#",2))-1),"")</f>
        <v/>
      </c>
      <c r="D30" t="str">
        <f t="array" ref="D30">IFERROR(LEFT(TRIM(INDEX(СписокШкола!$D$3:$D$132,SMALL(IF(COLUMN()-1=СписокШкола!$C$3:$C$132,ROW($D$3:$D$132)-2),ROW(C27)))),SEARCH("#",SUBSTITUTE(TRIM(INDEX(СписокШкола!$D$3:$D$132,SMALL(IF(COLUMN()-1=СписокШкола!$C$3:$C$132,ROW($D$3:$D$132)-2),ROW(C27))))&amp;" "," ","#",2))-1),"")</f>
        <v/>
      </c>
      <c r="E30" t="str">
        <f t="array" ref="E30">IFERROR(LEFT(TRIM(INDEX(СписокШкола!$D$3:$D$132,SMALL(IF(COLUMN()-1=СписокШкола!$C$3:$C$132,ROW($D$3:$D$132)-2),ROW(D27)))),SEARCH("#",SUBSTITUTE(TRIM(INDEX(СписокШкола!$D$3:$D$132,SMALL(IF(COLUMN()-1=СписокШкола!$C$3:$C$132,ROW($D$3:$D$132)-2),ROW(D27))))&amp;" "," ","#",2))-1),"")</f>
        <v/>
      </c>
      <c r="F30" t="str">
        <f t="array" ref="F30">IFERROR(LEFT(TRIM(INDEX(СписокШкола!$D$3:$D$132,SMALL(IF(COLUMN()-1=СписокШкола!$C$3:$C$132,ROW($D$3:$D$132)-2),ROW(E27)))),SEARCH("#",SUBSTITUTE(TRIM(INDEX(СписокШкола!$D$3:$D$132,SMALL(IF(COLUMN()-1=СписокШкола!$C$3:$C$132,ROW($D$3:$D$132)-2),ROW(E27))))&amp;" "," ","#",2))-1),"")</f>
        <v/>
      </c>
      <c r="G30" t="str">
        <f t="array" ref="G30">IFERROR(LEFT(TRIM(INDEX(СписокШкола!$D$3:$D$132,SMALL(IF(COLUMN()-1=СписокШкола!$C$3:$C$132,ROW($D$3:$D$132)-2),ROW(F27)))),SEARCH("#",SUBSTITUTE(TRIM(INDEX(СписокШкола!$D$3:$D$132,SMALL(IF(COLUMN()-1=СписокШкола!$C$3:$C$132,ROW($D$3:$D$132)-2),ROW(F27))))&amp;" "," ","#",2))-1),"")</f>
        <v/>
      </c>
      <c r="H30" t="str">
        <f t="array" ref="H30">IFERROR(LEFT(TRIM(INDEX(СписокШкола!$D$3:$D$132,SMALL(IF(COLUMN()-1=СписокШкола!$C$3:$C$132,ROW($D$3:$D$132)-2),ROW(G27)))),SEARCH("#",SUBSTITUTE(TRIM(INDEX(СписокШкола!$D$3:$D$132,SMALL(IF(COLUMN()-1=СписокШкола!$C$3:$C$132,ROW($D$3:$D$132)-2),ROW(G27))))&amp;" "," ","#",2))-1),"")</f>
        <v/>
      </c>
      <c r="I30" t="str">
        <f t="array" ref="I30">IFERROR(LEFT(TRIM(INDEX(СписокШкола!$D$3:$D$132,SMALL(IF(COLUMN()-1=СписокШкола!$C$3:$C$132,ROW($D$3:$D$132)-2),ROW(H27)))),SEARCH("#",SUBSTITUTE(TRIM(INDEX(СписокШкола!$D$3:$D$132,SMALL(IF(COLUMN()-1=СписокШкола!$C$3:$C$132,ROW($D$3:$D$132)-2),ROW(H27))))&amp;" "," ","#",2))-1),"")</f>
        <v/>
      </c>
      <c r="J30" t="str">
        <f t="array" ref="J30">IFERROR(LEFT(TRIM(INDEX(СписокШкола!$D$3:$D$132,SMALL(IF(COLUMN()-1=СписокШкола!$C$3:$C$132,ROW($D$3:$D$132)-2),ROW(I27)))),SEARCH("#",SUBSTITUTE(TRIM(INDEX(СписокШкола!$D$3:$D$132,SMALL(IF(COLUMN()-1=СписокШкола!$C$3:$C$132,ROW($D$3:$D$132)-2),ROW(I27))))&amp;" "," ","#",2))-1),"")</f>
        <v/>
      </c>
      <c r="K30" t="str">
        <f t="array" ref="K30">IFERROR(LEFT(TRIM(INDEX(СписокШкола!$D$3:$D$132,SMALL(IF(COLUMN()-1=СписокШкола!$C$3:$C$132,ROW($D$3:$D$132)-2),ROW(J27)))),SEARCH("#",SUBSTITUTE(TRIM(INDEX(СписокШкола!$D$3:$D$132,SMALL(IF(COLUMN()-1=СписокШкола!$C$3:$C$132,ROW($D$3:$D$132)-2),ROW(J27))))&amp;" "," ","#",2))-1),"")</f>
        <v/>
      </c>
      <c r="L30" t="str">
        <f t="array" ref="L30">IFERROR(LEFT(TRIM(INDEX(СписокШкола!$D$3:$D$132,SMALL(IF(COLUMN()-1=СписокШкола!$C$3:$C$132,ROW($D$3:$D$132)-2),ROW(K27)))),SEARCH("#",SUBSTITUTE(TRIM(INDEX(СписокШкола!$D$3:$D$132,SMALL(IF(COLUMN()-1=СписокШкола!$C$3:$C$132,ROW($D$3:$D$132)-2),ROW(K27))))&amp;" "," ","#",2))-1),"")</f>
        <v/>
      </c>
    </row>
    <row r="31" spans="1:12">
      <c r="A31" s="1">
        <f t="shared" si="0"/>
        <v>28</v>
      </c>
      <c r="B31" t="str">
        <f t="array" ref="B31">IFERROR(LEFT(TRIM(INDEX(СписокШкола!$D$3:$D$132,SMALL(IF(COLUMN()-1=СписокШкола!$C$3:$C$132,ROW($D$3:$D$132)-2),ROW(A28)))),SEARCH("#",SUBSTITUTE(TRIM(INDEX(СписокШкола!$D$3:$D$132,SMALL(IF(COLUMN()-1=СписокШкола!$C$3:$C$132,ROW($D$3:$D$132)-2),ROW(A28))))&amp;" "," ","#",2))-1),"")</f>
        <v/>
      </c>
      <c r="C31" t="str">
        <f t="array" ref="C31">IFERROR(LEFT(TRIM(INDEX(СписокШкола!$D$3:$D$132,SMALL(IF(COLUMN()-1=СписокШкола!$C$3:$C$132,ROW($D$3:$D$132)-2),ROW(B28)))),SEARCH("#",SUBSTITUTE(TRIM(INDEX(СписокШкола!$D$3:$D$132,SMALL(IF(COLUMN()-1=СписокШкола!$C$3:$C$132,ROW($D$3:$D$132)-2),ROW(B28))))&amp;" "," ","#",2))-1),"")</f>
        <v/>
      </c>
      <c r="D31" t="str">
        <f t="array" ref="D31">IFERROR(LEFT(TRIM(INDEX(СписокШкола!$D$3:$D$132,SMALL(IF(COLUMN()-1=СписокШкола!$C$3:$C$132,ROW($D$3:$D$132)-2),ROW(C28)))),SEARCH("#",SUBSTITUTE(TRIM(INDEX(СписокШкола!$D$3:$D$132,SMALL(IF(COLUMN()-1=СписокШкола!$C$3:$C$132,ROW($D$3:$D$132)-2),ROW(C28))))&amp;" "," ","#",2))-1),"")</f>
        <v/>
      </c>
      <c r="E31" t="str">
        <f t="array" ref="E31">IFERROR(LEFT(TRIM(INDEX(СписокШкола!$D$3:$D$132,SMALL(IF(COLUMN()-1=СписокШкола!$C$3:$C$132,ROW($D$3:$D$132)-2),ROW(D28)))),SEARCH("#",SUBSTITUTE(TRIM(INDEX(СписокШкола!$D$3:$D$132,SMALL(IF(COLUMN()-1=СписокШкола!$C$3:$C$132,ROW($D$3:$D$132)-2),ROW(D28))))&amp;" "," ","#",2))-1),"")</f>
        <v/>
      </c>
      <c r="F31" t="str">
        <f t="array" ref="F31">IFERROR(LEFT(TRIM(INDEX(СписокШкола!$D$3:$D$132,SMALL(IF(COLUMN()-1=СписокШкола!$C$3:$C$132,ROW($D$3:$D$132)-2),ROW(E28)))),SEARCH("#",SUBSTITUTE(TRIM(INDEX(СписокШкола!$D$3:$D$132,SMALL(IF(COLUMN()-1=СписокШкола!$C$3:$C$132,ROW($D$3:$D$132)-2),ROW(E28))))&amp;" "," ","#",2))-1),"")</f>
        <v/>
      </c>
      <c r="G31" t="str">
        <f t="array" ref="G31">IFERROR(LEFT(TRIM(INDEX(СписокШкола!$D$3:$D$132,SMALL(IF(COLUMN()-1=СписокШкола!$C$3:$C$132,ROW($D$3:$D$132)-2),ROW(F28)))),SEARCH("#",SUBSTITUTE(TRIM(INDEX(СписокШкола!$D$3:$D$132,SMALL(IF(COLUMN()-1=СписокШкола!$C$3:$C$132,ROW($D$3:$D$132)-2),ROW(F28))))&amp;" "," ","#",2))-1),"")</f>
        <v/>
      </c>
      <c r="H31" t="str">
        <f t="array" ref="H31">IFERROR(LEFT(TRIM(INDEX(СписокШкола!$D$3:$D$132,SMALL(IF(COLUMN()-1=СписокШкола!$C$3:$C$132,ROW($D$3:$D$132)-2),ROW(G28)))),SEARCH("#",SUBSTITUTE(TRIM(INDEX(СписокШкола!$D$3:$D$132,SMALL(IF(COLUMN()-1=СписокШкола!$C$3:$C$132,ROW($D$3:$D$132)-2),ROW(G28))))&amp;" "," ","#",2))-1),"")</f>
        <v/>
      </c>
      <c r="I31" t="str">
        <f t="array" ref="I31">IFERROR(LEFT(TRIM(INDEX(СписокШкола!$D$3:$D$132,SMALL(IF(COLUMN()-1=СписокШкола!$C$3:$C$132,ROW($D$3:$D$132)-2),ROW(H28)))),SEARCH("#",SUBSTITUTE(TRIM(INDEX(СписокШкола!$D$3:$D$132,SMALL(IF(COLUMN()-1=СписокШкола!$C$3:$C$132,ROW($D$3:$D$132)-2),ROW(H28))))&amp;" "," ","#",2))-1),"")</f>
        <v/>
      </c>
      <c r="J31" t="str">
        <f t="array" ref="J31">IFERROR(LEFT(TRIM(INDEX(СписокШкола!$D$3:$D$132,SMALL(IF(COLUMN()-1=СписокШкола!$C$3:$C$132,ROW($D$3:$D$132)-2),ROW(I28)))),SEARCH("#",SUBSTITUTE(TRIM(INDEX(СписокШкола!$D$3:$D$132,SMALL(IF(COLUMN()-1=СписокШкола!$C$3:$C$132,ROW($D$3:$D$132)-2),ROW(I28))))&amp;" "," ","#",2))-1),"")</f>
        <v/>
      </c>
      <c r="K31" t="str">
        <f t="array" ref="K31">IFERROR(LEFT(TRIM(INDEX(СписокШкола!$D$3:$D$132,SMALL(IF(COLUMN()-1=СписокШкола!$C$3:$C$132,ROW($D$3:$D$132)-2),ROW(J28)))),SEARCH("#",SUBSTITUTE(TRIM(INDEX(СписокШкола!$D$3:$D$132,SMALL(IF(COLUMN()-1=СписокШкола!$C$3:$C$132,ROW($D$3:$D$132)-2),ROW(J28))))&amp;" "," ","#",2))-1),"")</f>
        <v/>
      </c>
      <c r="L31" t="str">
        <f t="array" ref="L31">IFERROR(LEFT(TRIM(INDEX(СписокШкола!$D$3:$D$132,SMALL(IF(COLUMN()-1=СписокШкола!$C$3:$C$132,ROW($D$3:$D$132)-2),ROW(K28)))),SEARCH("#",SUBSTITUTE(TRIM(INDEX(СписокШкола!$D$3:$D$132,SMALL(IF(COLUMN()-1=СписокШкола!$C$3:$C$132,ROW($D$3:$D$132)-2),ROW(K28))))&amp;" "," ","#",2))-1),"")</f>
        <v/>
      </c>
    </row>
    <row r="32" spans="1:12">
      <c r="A32" s="1">
        <f>A31+1</f>
        <v>29</v>
      </c>
      <c r="B32" t="str">
        <f t="array" ref="B32">IFERROR(LEFT(TRIM(INDEX(СписокШкола!$D$3:$D$132,SMALL(IF(COLUMN()-1=СписокШкола!$C$3:$C$132,ROW($D$3:$D$132)-2),ROW(A29)))),SEARCH("#",SUBSTITUTE(TRIM(INDEX(СписокШкола!$D$3:$D$132,SMALL(IF(COLUMN()-1=СписокШкола!$C$3:$C$132,ROW($D$3:$D$132)-2),ROW(A29))))&amp;" "," ","#",2))-1),"")</f>
        <v/>
      </c>
      <c r="C32" t="str">
        <f t="array" ref="C32">IFERROR(LEFT(TRIM(INDEX(СписокШкола!$D$3:$D$132,SMALL(IF(COLUMN()-1=СписокШкола!$C$3:$C$132,ROW($D$3:$D$132)-2),ROW(B29)))),SEARCH("#",SUBSTITUTE(TRIM(INDEX(СписокШкола!$D$3:$D$132,SMALL(IF(COLUMN()-1=СписокШкола!$C$3:$C$132,ROW($D$3:$D$132)-2),ROW(B29))))&amp;" "," ","#",2))-1),"")</f>
        <v/>
      </c>
      <c r="D32" t="str">
        <f t="array" ref="D32">IFERROR(LEFT(TRIM(INDEX(СписокШкола!$D$3:$D$132,SMALL(IF(COLUMN()-1=СписокШкола!$C$3:$C$132,ROW($D$3:$D$132)-2),ROW(C29)))),SEARCH("#",SUBSTITUTE(TRIM(INDEX(СписокШкола!$D$3:$D$132,SMALL(IF(COLUMN()-1=СписокШкола!$C$3:$C$132,ROW($D$3:$D$132)-2),ROW(C29))))&amp;" "," ","#",2))-1),"")</f>
        <v/>
      </c>
      <c r="E32" t="str">
        <f t="array" ref="E32">IFERROR(LEFT(TRIM(INDEX(СписокШкола!$D$3:$D$132,SMALL(IF(COLUMN()-1=СписокШкола!$C$3:$C$132,ROW($D$3:$D$132)-2),ROW(D29)))),SEARCH("#",SUBSTITUTE(TRIM(INDEX(СписокШкола!$D$3:$D$132,SMALL(IF(COLUMN()-1=СписокШкола!$C$3:$C$132,ROW($D$3:$D$132)-2),ROW(D29))))&amp;" "," ","#",2))-1),"")</f>
        <v/>
      </c>
      <c r="F32" t="str">
        <f t="array" ref="F32">IFERROR(LEFT(TRIM(INDEX(СписокШкола!$D$3:$D$132,SMALL(IF(COLUMN()-1=СписокШкола!$C$3:$C$132,ROW($D$3:$D$132)-2),ROW(E29)))),SEARCH("#",SUBSTITUTE(TRIM(INDEX(СписокШкола!$D$3:$D$132,SMALL(IF(COLUMN()-1=СписокШкола!$C$3:$C$132,ROW($D$3:$D$132)-2),ROW(E29))))&amp;" "," ","#",2))-1),"")</f>
        <v/>
      </c>
      <c r="G32" t="str">
        <f t="array" ref="G32">IFERROR(LEFT(TRIM(INDEX(СписокШкола!$D$3:$D$132,SMALL(IF(COLUMN()-1=СписокШкола!$C$3:$C$132,ROW($D$3:$D$132)-2),ROW(F29)))),SEARCH("#",SUBSTITUTE(TRIM(INDEX(СписокШкола!$D$3:$D$132,SMALL(IF(COLUMN()-1=СписокШкола!$C$3:$C$132,ROW($D$3:$D$132)-2),ROW(F29))))&amp;" "," ","#",2))-1),"")</f>
        <v/>
      </c>
      <c r="H32" t="str">
        <f t="array" ref="H32">IFERROR(LEFT(TRIM(INDEX(СписокШкола!$D$3:$D$132,SMALL(IF(COLUMN()-1=СписокШкола!$C$3:$C$132,ROW($D$3:$D$132)-2),ROW(G29)))),SEARCH("#",SUBSTITUTE(TRIM(INDEX(СписокШкола!$D$3:$D$132,SMALL(IF(COLUMN()-1=СписокШкола!$C$3:$C$132,ROW($D$3:$D$132)-2),ROW(G29))))&amp;" "," ","#",2))-1),"")</f>
        <v/>
      </c>
      <c r="I32" t="str">
        <f t="array" ref="I32">IFERROR(LEFT(TRIM(INDEX(СписокШкола!$D$3:$D$132,SMALL(IF(COLUMN()-1=СписокШкола!$C$3:$C$132,ROW($D$3:$D$132)-2),ROW(H29)))),SEARCH("#",SUBSTITUTE(TRIM(INDEX(СписокШкола!$D$3:$D$132,SMALL(IF(COLUMN()-1=СписокШкола!$C$3:$C$132,ROW($D$3:$D$132)-2),ROW(H29))))&amp;" "," ","#",2))-1),"")</f>
        <v/>
      </c>
      <c r="J32" t="str">
        <f t="array" ref="J32">IFERROR(LEFT(TRIM(INDEX(СписокШкола!$D$3:$D$132,SMALL(IF(COLUMN()-1=СписокШкола!$C$3:$C$132,ROW($D$3:$D$132)-2),ROW(I29)))),SEARCH("#",SUBSTITUTE(TRIM(INDEX(СписокШкола!$D$3:$D$132,SMALL(IF(COLUMN()-1=СписокШкола!$C$3:$C$132,ROW($D$3:$D$132)-2),ROW(I29))))&amp;" "," ","#",2))-1),"")</f>
        <v/>
      </c>
      <c r="K32" t="str">
        <f t="array" ref="K32">IFERROR(LEFT(TRIM(INDEX(СписокШкола!$D$3:$D$132,SMALL(IF(COLUMN()-1=СписокШкола!$C$3:$C$132,ROW($D$3:$D$132)-2),ROW(J29)))),SEARCH("#",SUBSTITUTE(TRIM(INDEX(СписокШкола!$D$3:$D$132,SMALL(IF(COLUMN()-1=СписокШкола!$C$3:$C$132,ROW($D$3:$D$132)-2),ROW(J29))))&amp;" "," ","#",2))-1),"")</f>
        <v/>
      </c>
      <c r="L32" t="str">
        <f t="array" ref="L32">IFERROR(LEFT(TRIM(INDEX(СписокШкола!$D$3:$D$132,SMALL(IF(COLUMN()-1=СписокШкола!$C$3:$C$132,ROW($D$3:$D$132)-2),ROW(K29)))),SEARCH("#",SUBSTITUTE(TRIM(INDEX(СписокШкола!$D$3:$D$132,SMALL(IF(COLUMN()-1=СписокШкола!$C$3:$C$132,ROW($D$3:$D$132)-2),ROW(K29))))&amp;" "," ","#",2))-1),"")</f>
        <v/>
      </c>
    </row>
    <row r="33" spans="1:12">
      <c r="A33" s="1">
        <f t="shared" si="0"/>
        <v>30</v>
      </c>
      <c r="B33" t="str">
        <f t="array" ref="B33">IFERROR(LEFT(TRIM(INDEX(СписокШкола!$D$3:$D$132,SMALL(IF(COLUMN()-1=СписокШкола!$C$3:$C$132,ROW($D$3:$D$132)-2),ROW(A30)))),SEARCH("#",SUBSTITUTE(TRIM(INDEX(СписокШкола!$D$3:$D$132,SMALL(IF(COLUMN()-1=СписокШкола!$C$3:$C$132,ROW($D$3:$D$132)-2),ROW(A30))))&amp;" "," ","#",2))-1),"")</f>
        <v/>
      </c>
      <c r="C33" t="str">
        <f t="array" ref="C33">IFERROR(LEFT(TRIM(INDEX(СписокШкола!$D$3:$D$132,SMALL(IF(COLUMN()-1=СписокШкола!$C$3:$C$132,ROW($D$3:$D$132)-2),ROW(B30)))),SEARCH("#",SUBSTITUTE(TRIM(INDEX(СписокШкола!$D$3:$D$132,SMALL(IF(COLUMN()-1=СписокШкола!$C$3:$C$132,ROW($D$3:$D$132)-2),ROW(B30))))&amp;" "," ","#",2))-1),"")</f>
        <v/>
      </c>
      <c r="D33" t="str">
        <f t="array" ref="D33">IFERROR(LEFT(TRIM(INDEX(СписокШкола!$D$3:$D$132,SMALL(IF(COLUMN()-1=СписокШкола!$C$3:$C$132,ROW($D$3:$D$132)-2),ROW(C30)))),SEARCH("#",SUBSTITUTE(TRIM(INDEX(СписокШкола!$D$3:$D$132,SMALL(IF(COLUMN()-1=СписокШкола!$C$3:$C$132,ROW($D$3:$D$132)-2),ROW(C30))))&amp;" "," ","#",2))-1),"")</f>
        <v/>
      </c>
      <c r="E33" t="str">
        <f t="array" ref="E33">IFERROR(LEFT(TRIM(INDEX(СписокШкола!$D$3:$D$132,SMALL(IF(COLUMN()-1=СписокШкола!$C$3:$C$132,ROW($D$3:$D$132)-2),ROW(D30)))),SEARCH("#",SUBSTITUTE(TRIM(INDEX(СписокШкола!$D$3:$D$132,SMALL(IF(COLUMN()-1=СписокШкола!$C$3:$C$132,ROW($D$3:$D$132)-2),ROW(D30))))&amp;" "," ","#",2))-1),"")</f>
        <v/>
      </c>
      <c r="F33" t="str">
        <f t="array" ref="F33">IFERROR(LEFT(TRIM(INDEX(СписокШкола!$D$3:$D$132,SMALL(IF(COLUMN()-1=СписокШкола!$C$3:$C$132,ROW($D$3:$D$132)-2),ROW(E30)))),SEARCH("#",SUBSTITUTE(TRIM(INDEX(СписокШкола!$D$3:$D$132,SMALL(IF(COLUMN()-1=СписокШкола!$C$3:$C$132,ROW($D$3:$D$132)-2),ROW(E30))))&amp;" "," ","#",2))-1),"")</f>
        <v/>
      </c>
      <c r="G33" t="str">
        <f t="array" ref="G33">IFERROR(LEFT(TRIM(INDEX(СписокШкола!$D$3:$D$132,SMALL(IF(COLUMN()-1=СписокШкола!$C$3:$C$132,ROW($D$3:$D$132)-2),ROW(F30)))),SEARCH("#",SUBSTITUTE(TRIM(INDEX(СписокШкола!$D$3:$D$132,SMALL(IF(COLUMN()-1=СписокШкола!$C$3:$C$132,ROW($D$3:$D$132)-2),ROW(F30))))&amp;" "," ","#",2))-1),"")</f>
        <v/>
      </c>
      <c r="H33" t="str">
        <f t="array" ref="H33">IFERROR(LEFT(TRIM(INDEX(СписокШкола!$D$3:$D$132,SMALL(IF(COLUMN()-1=СписокШкола!$C$3:$C$132,ROW($D$3:$D$132)-2),ROW(G30)))),SEARCH("#",SUBSTITUTE(TRIM(INDEX(СписокШкола!$D$3:$D$132,SMALL(IF(COLUMN()-1=СписокШкола!$C$3:$C$132,ROW($D$3:$D$132)-2),ROW(G30))))&amp;" "," ","#",2))-1),"")</f>
        <v/>
      </c>
      <c r="I33" t="str">
        <f t="array" ref="I33">IFERROR(LEFT(TRIM(INDEX(СписокШкола!$D$3:$D$132,SMALL(IF(COLUMN()-1=СписокШкола!$C$3:$C$132,ROW($D$3:$D$132)-2),ROW(H30)))),SEARCH("#",SUBSTITUTE(TRIM(INDEX(СписокШкола!$D$3:$D$132,SMALL(IF(COLUMN()-1=СписокШкола!$C$3:$C$132,ROW($D$3:$D$132)-2),ROW(H30))))&amp;" "," ","#",2))-1),"")</f>
        <v/>
      </c>
      <c r="J33" t="str">
        <f t="array" ref="J33">IFERROR(LEFT(TRIM(INDEX(СписокШкола!$D$3:$D$132,SMALL(IF(COLUMN()-1=СписокШкола!$C$3:$C$132,ROW($D$3:$D$132)-2),ROW(I30)))),SEARCH("#",SUBSTITUTE(TRIM(INDEX(СписокШкола!$D$3:$D$132,SMALL(IF(COLUMN()-1=СписокШкола!$C$3:$C$132,ROW($D$3:$D$132)-2),ROW(I30))))&amp;" "," ","#",2))-1),"")</f>
        <v/>
      </c>
      <c r="K33" t="str">
        <f t="array" ref="K33">IFERROR(LEFT(TRIM(INDEX(СписокШкола!$D$3:$D$132,SMALL(IF(COLUMN()-1=СписокШкола!$C$3:$C$132,ROW($D$3:$D$132)-2),ROW(J30)))),SEARCH("#",SUBSTITUTE(TRIM(INDEX(СписокШкола!$D$3:$D$132,SMALL(IF(COLUMN()-1=СписокШкола!$C$3:$C$132,ROW($D$3:$D$132)-2),ROW(J30))))&amp;" "," ","#",2))-1),"")</f>
        <v/>
      </c>
      <c r="L33" t="str">
        <f t="array" ref="L33">IFERROR(LEFT(TRIM(INDEX(СписокШкола!$D$3:$D$132,SMALL(IF(COLUMN()-1=СписокШкола!$C$3:$C$132,ROW($D$3:$D$132)-2),ROW(K30)))),SEARCH("#",SUBSTITUTE(TRIM(INDEX(СписокШкола!$D$3:$D$132,SMALL(IF(COLUMN()-1=СписокШкола!$C$3:$C$132,ROW($D$3:$D$132)-2),ROW(K30))))&amp;" "," ","#",2))-1),"")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M20"/>
  <sheetViews>
    <sheetView workbookViewId="0">
      <selection activeCell="D18" sqref="D18"/>
    </sheetView>
  </sheetViews>
  <sheetFormatPr defaultRowHeight="15"/>
  <cols>
    <col min="1" max="1" width="16.85546875" customWidth="1"/>
    <col min="2" max="13" width="20.85546875" style="102" customWidth="1"/>
  </cols>
  <sheetData>
    <row r="2" spans="1:13">
      <c r="B2" s="106" t="s">
        <v>216</v>
      </c>
    </row>
    <row r="4" spans="1:13" ht="30">
      <c r="A4" s="30" t="s">
        <v>187</v>
      </c>
      <c r="B4" s="102" t="s">
        <v>41</v>
      </c>
      <c r="C4" s="102" t="s">
        <v>43</v>
      </c>
      <c r="D4" s="102" t="s">
        <v>59</v>
      </c>
      <c r="E4" s="102" t="s">
        <v>45</v>
      </c>
      <c r="F4" s="102" t="s">
        <v>48</v>
      </c>
      <c r="G4" s="102" t="s">
        <v>52</v>
      </c>
      <c r="H4" s="102" t="s">
        <v>51</v>
      </c>
      <c r="I4" s="102" t="s">
        <v>53</v>
      </c>
      <c r="J4" s="102" t="s">
        <v>64</v>
      </c>
    </row>
    <row r="5" spans="1:13">
      <c r="A5" s="102" t="s">
        <v>175</v>
      </c>
      <c r="B5" s="102" t="s">
        <v>21</v>
      </c>
      <c r="C5" s="102" t="s">
        <v>38</v>
      </c>
      <c r="D5" s="102" t="s">
        <v>26</v>
      </c>
      <c r="E5" s="102" t="s">
        <v>38</v>
      </c>
      <c r="F5" s="102" t="s">
        <v>38</v>
      </c>
      <c r="G5" s="102" t="s">
        <v>34</v>
      </c>
      <c r="H5" s="102" t="s">
        <v>38</v>
      </c>
      <c r="I5" s="102" t="s">
        <v>38</v>
      </c>
      <c r="J5" s="102" t="s">
        <v>38</v>
      </c>
    </row>
    <row r="6" spans="1:13">
      <c r="A6" s="102" t="s">
        <v>176</v>
      </c>
      <c r="B6" s="102" t="s">
        <v>21</v>
      </c>
      <c r="C6" s="102" t="s">
        <v>38</v>
      </c>
    </row>
    <row r="7" spans="1:13">
      <c r="A7" s="102" t="s">
        <v>177</v>
      </c>
      <c r="B7" s="102" t="s">
        <v>21</v>
      </c>
      <c r="C7" s="102" t="s">
        <v>38</v>
      </c>
    </row>
    <row r="8" spans="1:13">
      <c r="A8" s="102" t="s">
        <v>178</v>
      </c>
      <c r="B8" s="102" t="s">
        <v>21</v>
      </c>
      <c r="C8" s="102" t="s">
        <v>38</v>
      </c>
    </row>
    <row r="9" spans="1:13">
      <c r="B9"/>
      <c r="C9"/>
      <c r="D9"/>
      <c r="E9"/>
      <c r="F9"/>
      <c r="G9"/>
      <c r="H9"/>
      <c r="I9"/>
      <c r="J9"/>
      <c r="K9"/>
      <c r="L9"/>
      <c r="M9"/>
    </row>
    <row r="10" spans="1:13">
      <c r="A10" s="102" t="s">
        <v>179</v>
      </c>
      <c r="B10" s="102" t="s">
        <v>21</v>
      </c>
      <c r="C10" s="102" t="s">
        <v>38</v>
      </c>
      <c r="D10" s="102" t="s">
        <v>26</v>
      </c>
    </row>
    <row r="11" spans="1:13">
      <c r="A11" s="102" t="s">
        <v>180</v>
      </c>
      <c r="B11" s="102" t="s">
        <v>21</v>
      </c>
      <c r="C11" s="102" t="s">
        <v>38</v>
      </c>
      <c r="D11" s="102" t="s">
        <v>26</v>
      </c>
    </row>
    <row r="12" spans="1:13">
      <c r="A12" s="102" t="s">
        <v>181</v>
      </c>
      <c r="B12" s="102" t="s">
        <v>21</v>
      </c>
      <c r="C12" s="102" t="s">
        <v>38</v>
      </c>
      <c r="D12" s="102" t="s">
        <v>26</v>
      </c>
    </row>
    <row r="13" spans="1:13">
      <c r="A13" s="102" t="s">
        <v>182</v>
      </c>
      <c r="B13" s="102" t="s">
        <v>21</v>
      </c>
      <c r="C13" s="102" t="s">
        <v>38</v>
      </c>
      <c r="D13" s="102" t="s">
        <v>26</v>
      </c>
    </row>
    <row r="14" spans="1:13">
      <c r="A14" s="102" t="s">
        <v>183</v>
      </c>
      <c r="B14" s="102" t="s">
        <v>21</v>
      </c>
      <c r="C14" s="102" t="s">
        <v>38</v>
      </c>
    </row>
    <row r="15" spans="1:13">
      <c r="A15" s="102" t="s">
        <v>184</v>
      </c>
      <c r="B15" s="102" t="s">
        <v>21</v>
      </c>
      <c r="C15" s="102" t="s">
        <v>38</v>
      </c>
    </row>
    <row r="16" spans="1:13">
      <c r="A16" s="102" t="s">
        <v>185</v>
      </c>
      <c r="B16" s="102" t="s">
        <v>21</v>
      </c>
      <c r="C16" s="102" t="s">
        <v>38</v>
      </c>
    </row>
    <row r="17" spans="1:1">
      <c r="A17" s="102"/>
    </row>
    <row r="18" spans="1:1">
      <c r="A18" s="102"/>
    </row>
    <row r="19" spans="1:1">
      <c r="A19" s="102"/>
    </row>
    <row r="20" spans="1:1">
      <c r="A20" s="102"/>
    </row>
  </sheetData>
  <dataValidations count="2">
    <dataValidation type="list" allowBlank="1" showInputMessage="1" showErrorMessage="1" sqref="B4:J4">
      <formula1>ИсхДанные!$I$11:$I$36</formula1>
    </dataValidation>
    <dataValidation type="list" allowBlank="1" showInputMessage="1" showErrorMessage="1" sqref="B5:J5 B6:D8 B10:D16">
      <formula1>ИсхДанные!$B$11:$B$30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6"/>
  <sheetViews>
    <sheetView showZeros="0" tabSelected="1" zoomScale="115" zoomScaleNormal="115" workbookViewId="0">
      <pane ySplit="5" topLeftCell="A6" activePane="bottomLeft" state="frozenSplit"/>
      <selection pane="bottomLeft" activeCell="Q33" sqref="Q33"/>
    </sheetView>
  </sheetViews>
  <sheetFormatPr defaultRowHeight="15"/>
  <cols>
    <col min="1" max="1" width="4.85546875" customWidth="1"/>
    <col min="2" max="2" width="22.85546875" customWidth="1"/>
    <col min="3" max="12" width="3.5703125" customWidth="1"/>
    <col min="13" max="15" width="7.85546875" customWidth="1"/>
    <col min="16" max="16" width="9.28515625" customWidth="1"/>
    <col min="18" max="18" width="9.28515625" customWidth="1"/>
    <col min="19" max="19" width="9.140625" customWidth="1"/>
  </cols>
  <sheetData>
    <row r="1" spans="1:22" ht="19.5" customHeight="1">
      <c r="A1" s="136" t="str">
        <f>Титул!G5</f>
        <v>2013/14 учебный год</v>
      </c>
      <c r="B1" s="136"/>
      <c r="C1" s="138" t="str">
        <f>Титул!F3</f>
        <v>КГУ "Журавлевская средняя школа"</v>
      </c>
      <c r="D1" s="138"/>
      <c r="E1" s="138"/>
      <c r="F1" s="138"/>
      <c r="G1" s="138"/>
      <c r="H1" s="138"/>
      <c r="I1" s="138"/>
      <c r="J1" s="138"/>
      <c r="K1" s="138"/>
      <c r="L1" s="138"/>
      <c r="M1" s="46"/>
      <c r="N1" s="137" t="str">
        <f>Титул!H6</f>
        <v>3 четверть</v>
      </c>
      <c r="O1" s="137"/>
      <c r="P1" s="137"/>
    </row>
    <row r="2" spans="1:22" ht="18.75">
      <c r="A2" s="35"/>
      <c r="B2" s="139" t="s">
        <v>193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43">
        <f>Титул!F11</f>
        <v>1</v>
      </c>
      <c r="O2" s="44" t="s">
        <v>192</v>
      </c>
      <c r="P2" s="1"/>
    </row>
    <row r="3" spans="1:22">
      <c r="A3" s="140" t="s">
        <v>194</v>
      </c>
      <c r="B3" s="140"/>
      <c r="C3" s="140" t="str">
        <f>Титул!H11</f>
        <v>Авраменко Надежда Алексеевна</v>
      </c>
      <c r="D3" s="140"/>
      <c r="E3" s="140"/>
      <c r="F3" s="140"/>
      <c r="G3" s="140"/>
      <c r="H3" s="140"/>
      <c r="I3" s="140"/>
      <c r="J3" s="140"/>
      <c r="K3" s="140"/>
      <c r="L3" s="140"/>
    </row>
    <row r="4" spans="1:22">
      <c r="A4" s="129" t="s">
        <v>217</v>
      </c>
      <c r="B4" s="130"/>
      <c r="C4" s="133" t="s">
        <v>187</v>
      </c>
      <c r="D4" s="134"/>
      <c r="E4" s="134"/>
      <c r="F4" s="134"/>
      <c r="G4" s="134"/>
      <c r="H4" s="134"/>
      <c r="I4" s="134"/>
      <c r="J4" s="134"/>
      <c r="K4" s="134"/>
      <c r="L4" s="135"/>
      <c r="M4" s="141" t="s">
        <v>191</v>
      </c>
      <c r="N4" s="142"/>
      <c r="O4" s="142"/>
      <c r="P4" s="115"/>
    </row>
    <row r="5" spans="1:22" ht="120" customHeight="1">
      <c r="A5" s="131"/>
      <c r="B5" s="132"/>
      <c r="C5" s="40" t="s">
        <v>41</v>
      </c>
      <c r="D5" s="37" t="s">
        <v>43</v>
      </c>
      <c r="E5" s="37" t="s">
        <v>59</v>
      </c>
      <c r="F5" s="37" t="s">
        <v>45</v>
      </c>
      <c r="G5" s="37" t="s">
        <v>48</v>
      </c>
      <c r="H5" s="37" t="s">
        <v>52</v>
      </c>
      <c r="I5" s="37" t="s">
        <v>51</v>
      </c>
      <c r="J5" s="37" t="s">
        <v>53</v>
      </c>
      <c r="K5" s="37" t="s">
        <v>64</v>
      </c>
      <c r="L5" s="36"/>
      <c r="M5" s="39" t="s">
        <v>188</v>
      </c>
      <c r="N5" s="38" t="s">
        <v>190</v>
      </c>
      <c r="O5" s="112" t="s">
        <v>189</v>
      </c>
      <c r="P5" s="116"/>
    </row>
    <row r="6" spans="1:22">
      <c r="A6" s="41">
        <v>1</v>
      </c>
      <c r="B6" s="36" t="str">
        <f>СписокКлассы!B4</f>
        <v>Богомолов Андрей</v>
      </c>
      <c r="C6" s="41">
        <v>2</v>
      </c>
      <c r="D6" s="47">
        <v>3</v>
      </c>
      <c r="E6" s="47"/>
      <c r="F6" s="47">
        <v>4</v>
      </c>
      <c r="G6" s="47"/>
      <c r="H6" s="47"/>
      <c r="I6" s="47"/>
      <c r="J6" s="47">
        <v>2</v>
      </c>
      <c r="K6" s="47">
        <v>4</v>
      </c>
      <c r="L6" s="48"/>
      <c r="M6" s="51">
        <f>(COUNTIF(C6:L6,"&gt;=3"))/(COUNTA(C6:L6)-COUNTIF(C6:L6,0))</f>
        <v>0.6</v>
      </c>
      <c r="N6" s="52">
        <f>((5*COUNTIF(C6:L6,"5"))+(4*COUNTIF(C6:L6,"4")))/(5*(COUNTA(C6:L6)-COUNTIF(C6:L6,0)))</f>
        <v>0.32</v>
      </c>
      <c r="O6" s="113">
        <f>(COUNTIF(C6:L6,5)+(COUNTIF(C6:L6,4)*0.64)+(COUNTIF(C6:L6,3)*0.36)+(COUNTIF(C6:L6,2)*0.16))/(COUNTA(C6:L6)-COUNTIF(C6:L6,0))</f>
        <v>0.39200000000000002</v>
      </c>
      <c r="P6" s="117"/>
      <c r="Q6" s="26">
        <f>MIN(C6:L6)</f>
        <v>2</v>
      </c>
      <c r="R6" s="100"/>
      <c r="S6" s="100"/>
      <c r="V6" s="100"/>
    </row>
    <row r="7" spans="1:22">
      <c r="A7" s="41">
        <f>A6+1</f>
        <v>2</v>
      </c>
      <c r="B7" s="36" t="str">
        <f>СписокКлассы!B5</f>
        <v>Дель Дмитрий</v>
      </c>
      <c r="C7" s="41">
        <v>5</v>
      </c>
      <c r="D7" s="47">
        <v>5</v>
      </c>
      <c r="E7" s="47"/>
      <c r="F7" s="47">
        <v>4</v>
      </c>
      <c r="G7" s="47"/>
      <c r="H7" s="47"/>
      <c r="I7" s="47"/>
      <c r="J7" s="47">
        <v>5</v>
      </c>
      <c r="K7" s="47">
        <v>5</v>
      </c>
      <c r="L7" s="48"/>
      <c r="M7" s="51">
        <f t="shared" ref="M7:M12" si="0">(COUNTIF(C7:L7,"&gt;=3"))/(COUNTA(C7:L7)-COUNTIF(C7:L7,0))</f>
        <v>1</v>
      </c>
      <c r="N7" s="52">
        <f t="shared" ref="N7:N12" si="1">((5*COUNTIF(C7:L7,"5"))+(4*COUNTIF(C7:L7,"4")))/(5*(COUNTA(C7:L7)-COUNTIF(C7:L7,0)))</f>
        <v>0.96</v>
      </c>
      <c r="O7" s="113">
        <f t="shared" ref="O7:O12" si="2">(COUNTIF(C7:L7,5)+(COUNTIF(C7:L7,4)*0.64)+(COUNTIF(C7:L7,3)*0.36)+(COUNTIF(C7:L7,2)*0.16))/(COUNTA(C7:L7)-COUNTIF(C7:L7,0))</f>
        <v>0.92799999999999994</v>
      </c>
      <c r="P7" s="117"/>
      <c r="Q7" s="26">
        <f t="shared" ref="Q7:Q25" si="3">MIN(C7:L7)</f>
        <v>4</v>
      </c>
      <c r="R7" s="100"/>
    </row>
    <row r="8" spans="1:22">
      <c r="A8" s="41">
        <f t="shared" ref="A8:A25" si="4">A7+1</f>
        <v>3</v>
      </c>
      <c r="B8" s="36" t="str">
        <f>СписокКлассы!B6</f>
        <v>Зуев Дмитрий</v>
      </c>
      <c r="C8" s="41">
        <v>5</v>
      </c>
      <c r="D8" s="47">
        <v>5</v>
      </c>
      <c r="E8" s="47"/>
      <c r="F8" s="47">
        <v>5</v>
      </c>
      <c r="G8" s="47"/>
      <c r="H8" s="47"/>
      <c r="I8" s="47"/>
      <c r="J8" s="47">
        <v>5</v>
      </c>
      <c r="K8" s="47">
        <v>5</v>
      </c>
      <c r="L8" s="48"/>
      <c r="M8" s="51">
        <f t="shared" si="0"/>
        <v>1</v>
      </c>
      <c r="N8" s="52">
        <f t="shared" si="1"/>
        <v>1</v>
      </c>
      <c r="O8" s="113">
        <f t="shared" si="2"/>
        <v>1</v>
      </c>
      <c r="P8" s="117"/>
      <c r="Q8" s="26">
        <f t="shared" si="3"/>
        <v>5</v>
      </c>
      <c r="R8" s="100"/>
    </row>
    <row r="9" spans="1:22">
      <c r="A9" s="41">
        <f t="shared" si="4"/>
        <v>4</v>
      </c>
      <c r="B9" s="36" t="str">
        <f>СписокКлассы!B7</f>
        <v>Либрехт Надежда</v>
      </c>
      <c r="C9" s="41">
        <v>5</v>
      </c>
      <c r="D9" s="47">
        <v>5</v>
      </c>
      <c r="E9" s="47"/>
      <c r="F9" s="47">
        <v>5</v>
      </c>
      <c r="G9" s="47"/>
      <c r="H9" s="47"/>
      <c r="I9" s="47"/>
      <c r="J9" s="47">
        <v>5</v>
      </c>
      <c r="K9" s="47">
        <v>5</v>
      </c>
      <c r="L9" s="48"/>
      <c r="M9" s="51">
        <f t="shared" si="0"/>
        <v>1</v>
      </c>
      <c r="N9" s="52">
        <f t="shared" si="1"/>
        <v>1</v>
      </c>
      <c r="O9" s="113">
        <f t="shared" si="2"/>
        <v>1</v>
      </c>
      <c r="P9" s="117"/>
      <c r="Q9" s="26">
        <f t="shared" si="3"/>
        <v>5</v>
      </c>
      <c r="R9" s="100"/>
    </row>
    <row r="10" spans="1:22">
      <c r="A10" s="41">
        <f t="shared" si="4"/>
        <v>5</v>
      </c>
      <c r="B10" s="36" t="str">
        <f>СписокКлассы!B8</f>
        <v>Санников Юрий</v>
      </c>
      <c r="C10" s="41">
        <v>4</v>
      </c>
      <c r="D10" s="47">
        <v>4</v>
      </c>
      <c r="E10" s="47"/>
      <c r="F10" s="47">
        <v>2</v>
      </c>
      <c r="G10" s="47"/>
      <c r="H10" s="47"/>
      <c r="I10" s="47"/>
      <c r="J10" s="47">
        <v>4</v>
      </c>
      <c r="K10" s="47">
        <v>4</v>
      </c>
      <c r="L10" s="48"/>
      <c r="M10" s="51">
        <f t="shared" si="0"/>
        <v>0.8</v>
      </c>
      <c r="N10" s="52">
        <f t="shared" si="1"/>
        <v>0.64</v>
      </c>
      <c r="O10" s="113">
        <f t="shared" si="2"/>
        <v>0.54400000000000004</v>
      </c>
      <c r="P10" s="117"/>
      <c r="Q10" s="26">
        <f t="shared" si="3"/>
        <v>2</v>
      </c>
      <c r="R10" s="100"/>
    </row>
    <row r="11" spans="1:22">
      <c r="A11" s="41">
        <f t="shared" si="4"/>
        <v>6</v>
      </c>
      <c r="B11" s="36" t="str">
        <f>СписокКлассы!B9</f>
        <v>Ткаченко Карина</v>
      </c>
      <c r="C11" s="47">
        <v>4</v>
      </c>
      <c r="D11" s="47">
        <v>4</v>
      </c>
      <c r="E11" s="47"/>
      <c r="F11" s="47">
        <v>4</v>
      </c>
      <c r="G11" s="47"/>
      <c r="H11" s="47"/>
      <c r="I11" s="47"/>
      <c r="J11" s="47">
        <v>4</v>
      </c>
      <c r="K11" s="47">
        <v>4</v>
      </c>
      <c r="L11" s="48"/>
      <c r="M11" s="51">
        <f t="shared" si="0"/>
        <v>1</v>
      </c>
      <c r="N11" s="52">
        <f t="shared" si="1"/>
        <v>0.8</v>
      </c>
      <c r="O11" s="113">
        <f t="shared" si="2"/>
        <v>0.64</v>
      </c>
      <c r="P11" s="117"/>
      <c r="Q11" s="26">
        <f t="shared" si="3"/>
        <v>4</v>
      </c>
      <c r="R11" s="100"/>
    </row>
    <row r="12" spans="1:22">
      <c r="A12" s="41">
        <f t="shared" si="4"/>
        <v>7</v>
      </c>
      <c r="B12" s="36" t="str">
        <f>СписокКлассы!B10</f>
        <v>Шевченко Максим</v>
      </c>
      <c r="C12" s="41">
        <v>5</v>
      </c>
      <c r="D12" s="47">
        <v>5</v>
      </c>
      <c r="E12" s="47"/>
      <c r="F12" s="47">
        <v>5</v>
      </c>
      <c r="G12" s="47"/>
      <c r="H12" s="47"/>
      <c r="I12" s="47"/>
      <c r="J12" s="47">
        <v>5</v>
      </c>
      <c r="K12" s="47">
        <v>5</v>
      </c>
      <c r="L12" s="48"/>
      <c r="M12" s="51">
        <f t="shared" si="0"/>
        <v>1</v>
      </c>
      <c r="N12" s="52">
        <f t="shared" si="1"/>
        <v>1</v>
      </c>
      <c r="O12" s="113">
        <f t="shared" si="2"/>
        <v>1</v>
      </c>
      <c r="P12" s="117"/>
      <c r="Q12" s="26">
        <f t="shared" si="3"/>
        <v>5</v>
      </c>
      <c r="R12" s="100"/>
    </row>
    <row r="13" spans="1:22">
      <c r="A13" s="41">
        <f t="shared" si="4"/>
        <v>8</v>
      </c>
      <c r="B13" s="36" t="str">
        <f>СписокКлассы!B11</f>
        <v/>
      </c>
      <c r="C13" s="41"/>
      <c r="D13" s="47"/>
      <c r="E13" s="47"/>
      <c r="F13" s="47"/>
      <c r="G13" s="47"/>
      <c r="H13" s="47"/>
      <c r="I13" s="47"/>
      <c r="J13" s="47"/>
      <c r="K13" s="47"/>
      <c r="L13" s="48"/>
      <c r="M13" s="51"/>
      <c r="N13" s="52"/>
      <c r="O13" s="113"/>
      <c r="P13" s="117"/>
      <c r="Q13" s="26">
        <f t="shared" si="3"/>
        <v>0</v>
      </c>
      <c r="R13" s="100"/>
    </row>
    <row r="14" spans="1:22">
      <c r="A14" s="41">
        <f t="shared" si="4"/>
        <v>9</v>
      </c>
      <c r="B14" s="36" t="str">
        <f>СписокКлассы!B12</f>
        <v/>
      </c>
      <c r="C14" s="41"/>
      <c r="D14" s="47"/>
      <c r="E14" s="47"/>
      <c r="F14" s="47"/>
      <c r="G14" s="47"/>
      <c r="H14" s="47"/>
      <c r="I14" s="47"/>
      <c r="J14" s="47"/>
      <c r="K14" s="47"/>
      <c r="L14" s="48"/>
      <c r="M14" s="51"/>
      <c r="N14" s="52"/>
      <c r="O14" s="113"/>
      <c r="P14" s="117"/>
      <c r="Q14" s="26">
        <f t="shared" si="3"/>
        <v>0</v>
      </c>
      <c r="R14" s="100"/>
    </row>
    <row r="15" spans="1:22">
      <c r="A15" s="41">
        <f t="shared" si="4"/>
        <v>10</v>
      </c>
      <c r="B15" s="36" t="str">
        <f>СписокКлассы!B13</f>
        <v/>
      </c>
      <c r="C15" s="41"/>
      <c r="D15" s="47"/>
      <c r="E15" s="47"/>
      <c r="F15" s="47"/>
      <c r="G15" s="47"/>
      <c r="H15" s="47"/>
      <c r="I15" s="47"/>
      <c r="J15" s="47"/>
      <c r="K15" s="47"/>
      <c r="L15" s="48"/>
      <c r="M15" s="51"/>
      <c r="N15" s="52"/>
      <c r="O15" s="113"/>
      <c r="P15" s="117"/>
      <c r="Q15" s="26">
        <f t="shared" si="3"/>
        <v>0</v>
      </c>
      <c r="R15" s="100"/>
    </row>
    <row r="16" spans="1:22">
      <c r="A16" s="41">
        <f t="shared" si="4"/>
        <v>11</v>
      </c>
      <c r="B16" s="36" t="str">
        <f>СписокКлассы!B14</f>
        <v/>
      </c>
      <c r="C16" s="41"/>
      <c r="D16" s="47"/>
      <c r="E16" s="47"/>
      <c r="F16" s="47"/>
      <c r="G16" s="47"/>
      <c r="H16" s="47"/>
      <c r="I16" s="47"/>
      <c r="J16" s="47"/>
      <c r="K16" s="47"/>
      <c r="L16" s="48"/>
      <c r="M16" s="51"/>
      <c r="N16" s="52"/>
      <c r="O16" s="113"/>
      <c r="P16" s="117"/>
      <c r="Q16" s="26">
        <f t="shared" si="3"/>
        <v>0</v>
      </c>
      <c r="R16" s="100"/>
    </row>
    <row r="17" spans="1:18">
      <c r="A17" s="41">
        <f t="shared" si="4"/>
        <v>12</v>
      </c>
      <c r="B17" s="36" t="str">
        <f>СписокКлассы!B15</f>
        <v/>
      </c>
      <c r="C17" s="41"/>
      <c r="D17" s="47"/>
      <c r="E17" s="47"/>
      <c r="F17" s="47"/>
      <c r="G17" s="47"/>
      <c r="H17" s="47"/>
      <c r="I17" s="47"/>
      <c r="J17" s="47"/>
      <c r="K17" s="47"/>
      <c r="L17" s="48"/>
      <c r="M17" s="51"/>
      <c r="N17" s="52"/>
      <c r="O17" s="113"/>
      <c r="P17" s="117"/>
      <c r="Q17" s="26">
        <f t="shared" si="3"/>
        <v>0</v>
      </c>
      <c r="R17" s="100"/>
    </row>
    <row r="18" spans="1:18">
      <c r="A18" s="41">
        <f t="shared" si="4"/>
        <v>13</v>
      </c>
      <c r="B18" s="36" t="str">
        <f>СписокКлассы!B16</f>
        <v/>
      </c>
      <c r="C18" s="41"/>
      <c r="D18" s="47"/>
      <c r="E18" s="47"/>
      <c r="F18" s="47"/>
      <c r="G18" s="47"/>
      <c r="H18" s="47"/>
      <c r="I18" s="47"/>
      <c r="J18" s="47"/>
      <c r="K18" s="47"/>
      <c r="L18" s="48"/>
      <c r="M18" s="51"/>
      <c r="N18" s="52"/>
      <c r="O18" s="113"/>
      <c r="P18" s="117"/>
      <c r="Q18" s="26">
        <f t="shared" si="3"/>
        <v>0</v>
      </c>
      <c r="R18" s="100"/>
    </row>
    <row r="19" spans="1:18">
      <c r="A19" s="41">
        <f t="shared" si="4"/>
        <v>14</v>
      </c>
      <c r="B19" s="36" t="str">
        <f>СписокКлассы!B17</f>
        <v/>
      </c>
      <c r="C19" s="41"/>
      <c r="D19" s="47"/>
      <c r="E19" s="47"/>
      <c r="F19" s="47"/>
      <c r="G19" s="47"/>
      <c r="H19" s="47"/>
      <c r="I19" s="47"/>
      <c r="J19" s="47"/>
      <c r="K19" s="47"/>
      <c r="L19" s="48"/>
      <c r="M19" s="51"/>
      <c r="N19" s="52"/>
      <c r="O19" s="113"/>
      <c r="P19" s="117"/>
      <c r="Q19" s="26">
        <f t="shared" si="3"/>
        <v>0</v>
      </c>
      <c r="R19" s="100"/>
    </row>
    <row r="20" spans="1:18">
      <c r="A20" s="41">
        <f t="shared" si="4"/>
        <v>15</v>
      </c>
      <c r="B20" s="36" t="str">
        <f>СписокКлассы!B18</f>
        <v/>
      </c>
      <c r="C20" s="41"/>
      <c r="D20" s="47"/>
      <c r="E20" s="47"/>
      <c r="F20" s="47"/>
      <c r="G20" s="47"/>
      <c r="H20" s="47"/>
      <c r="I20" s="47"/>
      <c r="J20" s="47"/>
      <c r="K20" s="47"/>
      <c r="L20" s="48"/>
      <c r="M20" s="51"/>
      <c r="N20" s="52"/>
      <c r="O20" s="113"/>
      <c r="P20" s="117"/>
      <c r="Q20" s="26">
        <f t="shared" si="3"/>
        <v>0</v>
      </c>
      <c r="R20" s="100"/>
    </row>
    <row r="21" spans="1:18">
      <c r="A21" s="41">
        <f t="shared" si="4"/>
        <v>16</v>
      </c>
      <c r="B21" s="36" t="str">
        <f>СписокКлассы!B19</f>
        <v/>
      </c>
      <c r="C21" s="41"/>
      <c r="D21" s="47"/>
      <c r="E21" s="47"/>
      <c r="F21" s="47"/>
      <c r="G21" s="47"/>
      <c r="H21" s="47"/>
      <c r="I21" s="47"/>
      <c r="J21" s="47"/>
      <c r="K21" s="47"/>
      <c r="L21" s="48"/>
      <c r="M21" s="51"/>
      <c r="N21" s="52"/>
      <c r="O21" s="113"/>
      <c r="P21" s="117"/>
      <c r="Q21" s="26">
        <f t="shared" si="3"/>
        <v>0</v>
      </c>
      <c r="R21" s="100"/>
    </row>
    <row r="22" spans="1:18">
      <c r="A22" s="41">
        <f t="shared" si="4"/>
        <v>17</v>
      </c>
      <c r="B22" s="36" t="str">
        <f>СписокКлассы!B20</f>
        <v/>
      </c>
      <c r="C22" s="41"/>
      <c r="D22" s="47"/>
      <c r="E22" s="47"/>
      <c r="F22" s="47"/>
      <c r="G22" s="47"/>
      <c r="H22" s="47"/>
      <c r="I22" s="47"/>
      <c r="J22" s="47"/>
      <c r="K22" s="47"/>
      <c r="L22" s="48"/>
      <c r="M22" s="51"/>
      <c r="N22" s="52"/>
      <c r="O22" s="113"/>
      <c r="P22" s="117"/>
      <c r="Q22" s="26">
        <f t="shared" si="3"/>
        <v>0</v>
      </c>
      <c r="R22" s="100"/>
    </row>
    <row r="23" spans="1:18">
      <c r="A23" s="41">
        <f t="shared" si="4"/>
        <v>18</v>
      </c>
      <c r="B23" s="36" t="str">
        <f>СписокКлассы!B21</f>
        <v/>
      </c>
      <c r="C23" s="41"/>
      <c r="D23" s="47"/>
      <c r="E23" s="47"/>
      <c r="F23" s="47"/>
      <c r="G23" s="47"/>
      <c r="H23" s="47"/>
      <c r="I23" s="47"/>
      <c r="J23" s="47"/>
      <c r="K23" s="47"/>
      <c r="L23" s="48"/>
      <c r="M23" s="51"/>
      <c r="N23" s="52"/>
      <c r="O23" s="113"/>
      <c r="P23" s="117"/>
      <c r="Q23" s="26">
        <f t="shared" si="3"/>
        <v>0</v>
      </c>
      <c r="R23" s="100"/>
    </row>
    <row r="24" spans="1:18">
      <c r="A24" s="41">
        <f t="shared" si="4"/>
        <v>19</v>
      </c>
      <c r="B24" s="36" t="str">
        <f>СписокКлассы!B22</f>
        <v/>
      </c>
      <c r="C24" s="41"/>
      <c r="D24" s="47"/>
      <c r="E24" s="47"/>
      <c r="F24" s="47"/>
      <c r="G24" s="47"/>
      <c r="H24" s="47"/>
      <c r="I24" s="47"/>
      <c r="J24" s="47"/>
      <c r="K24" s="47"/>
      <c r="L24" s="48"/>
      <c r="M24" s="51"/>
      <c r="N24" s="52"/>
      <c r="O24" s="113"/>
      <c r="P24" s="117"/>
      <c r="Q24" s="26">
        <f t="shared" si="3"/>
        <v>0</v>
      </c>
      <c r="R24" s="100" t="str">
        <f t="shared" ref="R24:R25" si="5">IFERROR(INDEX(A24:B43,MATCH(5,P24:P30,0),2),"")</f>
        <v/>
      </c>
    </row>
    <row r="25" spans="1:18">
      <c r="A25" s="42">
        <f t="shared" si="4"/>
        <v>20</v>
      </c>
      <c r="B25" s="36" t="str">
        <f>СписокКлассы!B23</f>
        <v/>
      </c>
      <c r="C25" s="42"/>
      <c r="D25" s="49"/>
      <c r="E25" s="49"/>
      <c r="F25" s="49"/>
      <c r="G25" s="49"/>
      <c r="H25" s="49"/>
      <c r="I25" s="49"/>
      <c r="J25" s="49"/>
      <c r="K25" s="49"/>
      <c r="L25" s="50"/>
      <c r="M25" s="51"/>
      <c r="N25" s="52"/>
      <c r="O25" s="114"/>
      <c r="P25" s="117"/>
      <c r="Q25" s="26">
        <f t="shared" si="3"/>
        <v>0</v>
      </c>
      <c r="R25" s="100" t="str">
        <f t="shared" si="5"/>
        <v/>
      </c>
    </row>
    <row r="26" spans="1:18" ht="91.5" customHeight="1">
      <c r="A26" s="143" t="s">
        <v>195</v>
      </c>
      <c r="B26" s="144"/>
      <c r="C26" s="104" t="str">
        <f>Нагрузка!B5</f>
        <v>Даирова А.Б.</v>
      </c>
      <c r="D26" s="104" t="str">
        <f>Нагрузка!C5</f>
        <v>Авраменко Н.А.</v>
      </c>
      <c r="E26" s="104" t="str">
        <f>Нагрузка!D5</f>
        <v>Ибрагимова В.И.</v>
      </c>
      <c r="F26" s="104" t="str">
        <f>Нагрузка!E5</f>
        <v>Авраменко Н.А.</v>
      </c>
      <c r="G26" s="104" t="str">
        <f>Нагрузка!F5</f>
        <v>Авраменко Н.А.</v>
      </c>
      <c r="H26" s="104" t="str">
        <f>Нагрузка!G5</f>
        <v>Лойко И.А.</v>
      </c>
      <c r="I26" s="104" t="str">
        <f>Нагрузка!H5</f>
        <v>Авраменко Н.А.</v>
      </c>
      <c r="J26" s="104" t="str">
        <f>Нагрузка!I5</f>
        <v>Авраменко Н.А.</v>
      </c>
      <c r="K26" s="104" t="str">
        <f>Нагрузка!J5</f>
        <v>Авраменко Н.А.</v>
      </c>
      <c r="L26" s="105"/>
      <c r="M26" s="148" t="s">
        <v>205</v>
      </c>
      <c r="N26" s="149"/>
      <c r="O26" s="149"/>
      <c r="P26" s="118"/>
    </row>
    <row r="27" spans="1:18">
      <c r="A27" s="145" t="s">
        <v>204</v>
      </c>
      <c r="B27" s="53" t="s">
        <v>196</v>
      </c>
      <c r="C27" s="60">
        <f>COUNTIF(C6:C25,5)</f>
        <v>4</v>
      </c>
      <c r="D27" s="61">
        <f t="shared" ref="D27:K27" si="6">COUNTIF(D6:D25,5)</f>
        <v>4</v>
      </c>
      <c r="E27" s="61">
        <f t="shared" si="6"/>
        <v>0</v>
      </c>
      <c r="F27" s="61">
        <f t="shared" si="6"/>
        <v>3</v>
      </c>
      <c r="G27" s="61">
        <f t="shared" si="6"/>
        <v>0</v>
      </c>
      <c r="H27" s="61">
        <f t="shared" si="6"/>
        <v>0</v>
      </c>
      <c r="I27" s="61">
        <f t="shared" si="6"/>
        <v>0</v>
      </c>
      <c r="J27" s="61">
        <f t="shared" si="6"/>
        <v>4</v>
      </c>
      <c r="K27" s="61">
        <f t="shared" si="6"/>
        <v>4</v>
      </c>
      <c r="L27" s="62"/>
      <c r="M27" s="150">
        <f>SUMIF(C27:L27,"&gt;0",C27:L27)</f>
        <v>19</v>
      </c>
      <c r="N27" s="151"/>
      <c r="O27" s="151"/>
      <c r="P27" s="119"/>
    </row>
    <row r="28" spans="1:18">
      <c r="A28" s="146"/>
      <c r="B28" s="54" t="s">
        <v>197</v>
      </c>
      <c r="C28" s="63">
        <f>COUNTIF(C6:C25,4)</f>
        <v>2</v>
      </c>
      <c r="D28" s="64">
        <f t="shared" ref="D28:K28" si="7">COUNTIF(D6:D25,4)</f>
        <v>2</v>
      </c>
      <c r="E28" s="64">
        <f t="shared" si="7"/>
        <v>0</v>
      </c>
      <c r="F28" s="64">
        <f t="shared" si="7"/>
        <v>3</v>
      </c>
      <c r="G28" s="64">
        <f t="shared" si="7"/>
        <v>0</v>
      </c>
      <c r="H28" s="64">
        <f t="shared" si="7"/>
        <v>0</v>
      </c>
      <c r="I28" s="64">
        <f t="shared" si="7"/>
        <v>0</v>
      </c>
      <c r="J28" s="64">
        <f t="shared" si="7"/>
        <v>2</v>
      </c>
      <c r="K28" s="64">
        <f t="shared" si="7"/>
        <v>3</v>
      </c>
      <c r="L28" s="65"/>
      <c r="M28" s="152">
        <f t="shared" ref="M28:M31" si="8">SUMIF(C28:L28,"&gt;0",C28:L28)</f>
        <v>12</v>
      </c>
      <c r="N28" s="153"/>
      <c r="O28" s="153"/>
      <c r="P28" s="119"/>
    </row>
    <row r="29" spans="1:18">
      <c r="A29" s="146"/>
      <c r="B29" s="54" t="s">
        <v>198</v>
      </c>
      <c r="C29" s="63">
        <f>COUNTIF(C6:C25,3)</f>
        <v>0</v>
      </c>
      <c r="D29" s="64">
        <f t="shared" ref="D29:K29" si="9">COUNTIF(D6:D25,3)</f>
        <v>1</v>
      </c>
      <c r="E29" s="64">
        <f t="shared" si="9"/>
        <v>0</v>
      </c>
      <c r="F29" s="64">
        <f t="shared" si="9"/>
        <v>0</v>
      </c>
      <c r="G29" s="64">
        <f t="shared" si="9"/>
        <v>0</v>
      </c>
      <c r="H29" s="64">
        <f t="shared" si="9"/>
        <v>0</v>
      </c>
      <c r="I29" s="64">
        <f t="shared" si="9"/>
        <v>0</v>
      </c>
      <c r="J29" s="64">
        <f t="shared" si="9"/>
        <v>0</v>
      </c>
      <c r="K29" s="64">
        <f t="shared" si="9"/>
        <v>0</v>
      </c>
      <c r="L29" s="65"/>
      <c r="M29" s="152">
        <f t="shared" si="8"/>
        <v>1</v>
      </c>
      <c r="N29" s="153"/>
      <c r="O29" s="153"/>
      <c r="P29" s="119"/>
    </row>
    <row r="30" spans="1:18">
      <c r="A30" s="146"/>
      <c r="B30" s="54" t="s">
        <v>199</v>
      </c>
      <c r="C30" s="63">
        <f>COUNTIF(C6:C25,2)</f>
        <v>1</v>
      </c>
      <c r="D30" s="64">
        <f t="shared" ref="D30:K30" si="10">COUNTIF(D6:D25,2)</f>
        <v>0</v>
      </c>
      <c r="E30" s="64">
        <f t="shared" si="10"/>
        <v>0</v>
      </c>
      <c r="F30" s="64">
        <f t="shared" si="10"/>
        <v>1</v>
      </c>
      <c r="G30" s="64">
        <f t="shared" si="10"/>
        <v>0</v>
      </c>
      <c r="H30" s="64">
        <f t="shared" si="10"/>
        <v>0</v>
      </c>
      <c r="I30" s="64">
        <f t="shared" si="10"/>
        <v>0</v>
      </c>
      <c r="J30" s="64">
        <f t="shared" si="10"/>
        <v>1</v>
      </c>
      <c r="K30" s="64">
        <f t="shared" si="10"/>
        <v>0</v>
      </c>
      <c r="L30" s="65"/>
      <c r="M30" s="152">
        <f t="shared" si="8"/>
        <v>3</v>
      </c>
      <c r="N30" s="153"/>
      <c r="O30" s="153"/>
      <c r="P30" s="119"/>
    </row>
    <row r="31" spans="1:18">
      <c r="A31" s="146"/>
      <c r="B31" s="55" t="s">
        <v>200</v>
      </c>
      <c r="C31" s="63">
        <f>COUNTIF(C6:C25,1)</f>
        <v>0</v>
      </c>
      <c r="D31" s="64">
        <f t="shared" ref="D31:L31" si="11">COUNTIF(D6:D25,1)</f>
        <v>0</v>
      </c>
      <c r="E31" s="64">
        <f t="shared" si="11"/>
        <v>0</v>
      </c>
      <c r="F31" s="64">
        <f t="shared" si="11"/>
        <v>0</v>
      </c>
      <c r="G31" s="64">
        <f t="shared" si="11"/>
        <v>0</v>
      </c>
      <c r="H31" s="64">
        <f t="shared" si="11"/>
        <v>0</v>
      </c>
      <c r="I31" s="64">
        <f t="shared" si="11"/>
        <v>0</v>
      </c>
      <c r="J31" s="64">
        <f t="shared" si="11"/>
        <v>0</v>
      </c>
      <c r="K31" s="64">
        <f t="shared" si="11"/>
        <v>0</v>
      </c>
      <c r="L31" s="65">
        <f t="shared" si="11"/>
        <v>0</v>
      </c>
      <c r="M31" s="152">
        <f t="shared" si="8"/>
        <v>0</v>
      </c>
      <c r="N31" s="153"/>
      <c r="O31" s="153"/>
      <c r="P31" s="119"/>
    </row>
    <row r="32" spans="1:18">
      <c r="A32" s="146"/>
      <c r="B32" s="66" t="s">
        <v>201</v>
      </c>
      <c r="C32" s="76">
        <f>COUNTIF(C6:C25,0)</f>
        <v>0</v>
      </c>
      <c r="D32" s="77">
        <f t="shared" ref="D32:L32" si="12">COUNTIF(D6:D25,0)</f>
        <v>0</v>
      </c>
      <c r="E32" s="77">
        <f t="shared" si="12"/>
        <v>0</v>
      </c>
      <c r="F32" s="77">
        <f t="shared" si="12"/>
        <v>0</v>
      </c>
      <c r="G32" s="77">
        <f t="shared" si="12"/>
        <v>0</v>
      </c>
      <c r="H32" s="77">
        <f t="shared" si="12"/>
        <v>0</v>
      </c>
      <c r="I32" s="77">
        <f t="shared" si="12"/>
        <v>0</v>
      </c>
      <c r="J32" s="77">
        <f t="shared" si="12"/>
        <v>0</v>
      </c>
      <c r="K32" s="77">
        <f t="shared" si="12"/>
        <v>0</v>
      </c>
      <c r="L32" s="108">
        <f t="shared" si="12"/>
        <v>0</v>
      </c>
      <c r="M32" s="152">
        <f t="shared" ref="M32" si="13">SUMIF(C32:L32,"&gt;0",C32:L32)</f>
        <v>0</v>
      </c>
      <c r="N32" s="153"/>
      <c r="O32" s="153"/>
      <c r="P32" s="119"/>
    </row>
    <row r="33" spans="1:16" ht="39" customHeight="1">
      <c r="A33" s="146"/>
      <c r="B33" s="57" t="s">
        <v>207</v>
      </c>
      <c r="C33" s="73">
        <f>(C27+C28+C29)/Титул!$G$11*100</f>
        <v>85.714285714285708</v>
      </c>
      <c r="D33" s="74">
        <f>(D27+D28+D29)/Титул!$G$11*100</f>
        <v>100</v>
      </c>
      <c r="E33" s="74">
        <f>(E27+E28+E29)/Титул!$G$11*100</f>
        <v>0</v>
      </c>
      <c r="F33" s="74">
        <f>(F27+F28+F29)/Титул!$G$11*100</f>
        <v>85.714285714285708</v>
      </c>
      <c r="G33" s="74">
        <f>(G27+G28+G29)/Титул!$G$11*100</f>
        <v>0</v>
      </c>
      <c r="H33" s="74">
        <f>(H27+H28+H29)/Титул!$G$11*100</f>
        <v>0</v>
      </c>
      <c r="I33" s="74">
        <f>(I27+I28+I29)/Титул!$G$11*100</f>
        <v>0</v>
      </c>
      <c r="J33" s="74">
        <f>(J27+J28+J29)/Титул!$G$11*100</f>
        <v>85.714285714285708</v>
      </c>
      <c r="K33" s="75">
        <f>(K27+K28+K29)/Титул!$G$11*100</f>
        <v>100</v>
      </c>
      <c r="L33" s="68"/>
      <c r="M33" s="158"/>
      <c r="N33" s="159"/>
      <c r="O33" s="159"/>
      <c r="P33" s="120"/>
    </row>
    <row r="34" spans="1:16" ht="39" customHeight="1">
      <c r="A34" s="146"/>
      <c r="B34" s="67" t="s">
        <v>206</v>
      </c>
      <c r="C34" s="78">
        <f>(C27+C28)/Титул!$G$11*100</f>
        <v>85.714285714285708</v>
      </c>
      <c r="D34" s="79">
        <f>(D27+D28)/Титул!$G$11*100</f>
        <v>85.714285714285708</v>
      </c>
      <c r="E34" s="79">
        <f>(E27+E28)/Титул!$G$11*100</f>
        <v>0</v>
      </c>
      <c r="F34" s="79">
        <f>(F27+F28)/Титул!$G$11*100</f>
        <v>85.714285714285708</v>
      </c>
      <c r="G34" s="79">
        <f>(G27+G28)/Титул!$G$11*100</f>
        <v>0</v>
      </c>
      <c r="H34" s="79">
        <f>(H27+H28)/Титул!$G$11*100</f>
        <v>0</v>
      </c>
      <c r="I34" s="79">
        <f>(I27+I28)/Титул!$G$11*100</f>
        <v>0</v>
      </c>
      <c r="J34" s="79">
        <f>(J27+J28)/Титул!$G$11*100</f>
        <v>85.714285714285708</v>
      </c>
      <c r="K34" s="79">
        <f>(K27+K28)/Титул!$G$11*100</f>
        <v>100</v>
      </c>
      <c r="L34" s="58"/>
      <c r="M34" s="154"/>
      <c r="N34" s="155"/>
      <c r="O34" s="155"/>
      <c r="P34" s="120"/>
    </row>
    <row r="35" spans="1:16" ht="39" customHeight="1">
      <c r="A35" s="146"/>
      <c r="B35" s="55" t="s">
        <v>203</v>
      </c>
      <c r="C35" s="71">
        <f>(C27+C28*0.64+C29*0.36+C30*0.16)/Титул!$G$11</f>
        <v>0.77714285714285725</v>
      </c>
      <c r="D35" s="72">
        <f>(D27+D28*0.64+D29*0.36+D30*0.16)/Титул!$G$11</f>
        <v>0.80571428571428583</v>
      </c>
      <c r="E35" s="72">
        <f>(E27+E28*0.64+E29*0.36+E30*0.16)/Титул!$G$11</f>
        <v>0</v>
      </c>
      <c r="F35" s="72">
        <f>(F27+F28*0.64+F29*0.36+F30*0.16)/Титул!$G$11</f>
        <v>0.72571428571428576</v>
      </c>
      <c r="G35" s="72">
        <f>(G27+G28*0.64+G29*0.36+G30*0.16)/Титул!$G$11</f>
        <v>0</v>
      </c>
      <c r="H35" s="72">
        <f>(H27+H28*0.64+H29*0.36+H30*0.16)/Титул!$G$11</f>
        <v>0</v>
      </c>
      <c r="I35" s="72">
        <f>(I27+I28*0.64+I29*0.36+I30*0.16)/Титул!$G$11</f>
        <v>0</v>
      </c>
      <c r="J35" s="72">
        <f>(J27+J28*0.64+J29*0.36+J30*0.16)/Титул!$G$11</f>
        <v>0.77714285714285725</v>
      </c>
      <c r="K35" s="72">
        <f>(K27+K28*0.64+K29*0.36+K30*0.16)/Титул!$G$11</f>
        <v>0.84571428571428575</v>
      </c>
      <c r="L35" s="58"/>
      <c r="M35" s="154"/>
      <c r="N35" s="155"/>
      <c r="O35" s="155"/>
      <c r="P35" s="120"/>
    </row>
    <row r="36" spans="1:16" ht="33.75" customHeight="1">
      <c r="A36" s="147"/>
      <c r="B36" s="56" t="s">
        <v>202</v>
      </c>
      <c r="C36" s="69">
        <f>(C27*5+C28*4+C29*3+C30*2)/Титул!$G$11</f>
        <v>4.2857142857142856</v>
      </c>
      <c r="D36" s="70">
        <f>(D27*5+D28*4+D29*3+D30*2)/Титул!$G$11</f>
        <v>4.4285714285714288</v>
      </c>
      <c r="E36" s="70">
        <f>(E27*5+E28*4+E29*3+E30*2)/Титул!$G$11</f>
        <v>0</v>
      </c>
      <c r="F36" s="70">
        <f>(F27*5+F28*4+F29*3+F30*2)/Титул!$G$11</f>
        <v>4.1428571428571432</v>
      </c>
      <c r="G36" s="70">
        <f>(G27*5+G28*4+G29*3+G30*2)/Титул!$G$11</f>
        <v>0</v>
      </c>
      <c r="H36" s="70">
        <f>(H27*5+H28*4+H29*3+H30*2)/Титул!$G$11</f>
        <v>0</v>
      </c>
      <c r="I36" s="70">
        <f>(I27*5+I28*4+I29*3+I30*2)/Титул!$G$11</f>
        <v>0</v>
      </c>
      <c r="J36" s="70">
        <f>(J27*5+J28*4+J29*3+J30*2)/Титул!$G$11</f>
        <v>4.2857142857142856</v>
      </c>
      <c r="K36" s="70">
        <f>(K27*5+K28*4+K29*3+K30*2)/Титул!$G$11</f>
        <v>4.5714285714285712</v>
      </c>
      <c r="L36" s="59"/>
      <c r="M36" s="156"/>
      <c r="N36" s="157"/>
      <c r="O36" s="157"/>
      <c r="P36" s="121"/>
    </row>
  </sheetData>
  <mergeCells count="22">
    <mergeCell ref="A26:B26"/>
    <mergeCell ref="A27:A36"/>
    <mergeCell ref="M26:O26"/>
    <mergeCell ref="M27:O27"/>
    <mergeCell ref="M28:O28"/>
    <mergeCell ref="M34:O34"/>
    <mergeCell ref="M35:O35"/>
    <mergeCell ref="M36:O36"/>
    <mergeCell ref="M29:O29"/>
    <mergeCell ref="M30:O30"/>
    <mergeCell ref="M31:O31"/>
    <mergeCell ref="M32:O32"/>
    <mergeCell ref="M33:O33"/>
    <mergeCell ref="A4:B5"/>
    <mergeCell ref="C4:L4"/>
    <mergeCell ref="A1:B1"/>
    <mergeCell ref="N1:P1"/>
    <mergeCell ref="C1:L1"/>
    <mergeCell ref="B2:M2"/>
    <mergeCell ref="A3:B3"/>
    <mergeCell ref="C3:L3"/>
    <mergeCell ref="M4:O4"/>
  </mergeCells>
  <pageMargins left="0.39370078740157483" right="0.39370078740157483" top="0.19685039370078741" bottom="0.19685039370078741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showZeros="0" workbookViewId="0">
      <selection activeCell="A29" sqref="A29"/>
    </sheetView>
  </sheetViews>
  <sheetFormatPr defaultRowHeight="15"/>
  <cols>
    <col min="1" max="1" width="18.28515625" customWidth="1"/>
    <col min="2" max="2" width="5.5703125" customWidth="1"/>
    <col min="3" max="3" width="6.140625" customWidth="1"/>
    <col min="4" max="4" width="22.42578125" customWidth="1"/>
    <col min="5" max="5" width="29.42578125" customWidth="1"/>
    <col min="6" max="6" width="22.28515625" customWidth="1"/>
  </cols>
  <sheetData>
    <row r="1" spans="1:6">
      <c r="A1" s="161">
        <f>Титул!F11</f>
        <v>1</v>
      </c>
      <c r="B1" s="161"/>
    </row>
    <row r="2" spans="1:6" ht="30" customHeight="1">
      <c r="A2" s="160" t="s">
        <v>208</v>
      </c>
      <c r="B2" s="160"/>
      <c r="C2" s="80">
        <f>Титул!G11</f>
        <v>7</v>
      </c>
      <c r="D2" s="81" t="s">
        <v>209</v>
      </c>
      <c r="E2" s="45" t="s">
        <v>187</v>
      </c>
      <c r="F2" s="81" t="s">
        <v>210</v>
      </c>
    </row>
    <row r="3" spans="1:6">
      <c r="A3" s="95" t="s">
        <v>211</v>
      </c>
      <c r="B3" s="99">
        <f>COUNTIF(D3:D12,"?*")</f>
        <v>3</v>
      </c>
      <c r="C3" s="94">
        <v>1</v>
      </c>
      <c r="D3" s="109" t="str">
        <f t="array" ref="D3">IFERROR(INDEX('1 класс'!$B$6:$B$25,SMALL(IF('1 класс'!$Q$6:$Q$25='1 клОтчет'!A$4,'1 класс'!$A$6:$A$25),'1 класс'!$A6)),"")</f>
        <v>Зуев Дмитрий</v>
      </c>
      <c r="E3" s="85"/>
      <c r="F3" s="86"/>
    </row>
    <row r="4" spans="1:6">
      <c r="A4" s="107">
        <v>5</v>
      </c>
      <c r="B4" s="84"/>
      <c r="C4" s="47">
        <f>C3+1</f>
        <v>2</v>
      </c>
      <c r="D4" s="110" t="str">
        <f t="array" ref="D4">IFERROR(INDEX('1 класс'!$B$6:$B$25,SMALL(IF('1 класс'!$Q$6:$Q$25='1 клОтчет'!A$4,'1 класс'!$A$6:$A$25),'1 класс'!$A7)),"")</f>
        <v>Либрехт Надежда</v>
      </c>
      <c r="E4" s="82"/>
      <c r="F4" s="87"/>
    </row>
    <row r="5" spans="1:6">
      <c r="A5" s="96"/>
      <c r="B5" s="84"/>
      <c r="C5" s="47">
        <f t="shared" ref="C5:C12" si="0">C4+1</f>
        <v>3</v>
      </c>
      <c r="D5" s="110" t="str">
        <f t="array" ref="D5">IFERROR(INDEX('1 класс'!$B$6:$B$25,SMALL(IF('1 класс'!$Q$6:$Q$25='1 клОтчет'!A$4,'1 класс'!$A$6:$A$25),'1 класс'!$A8)),"")</f>
        <v>Шевченко Максим</v>
      </c>
      <c r="E5" s="82"/>
      <c r="F5" s="87"/>
    </row>
    <row r="6" spans="1:6">
      <c r="A6" s="96"/>
      <c r="B6" s="84"/>
      <c r="C6" s="47">
        <f t="shared" si="0"/>
        <v>4</v>
      </c>
      <c r="D6" s="110" t="str">
        <f t="array" ref="D6">IFERROR(INDEX('1 класс'!$B$6:$B$25,SMALL(IF('1 класс'!$Q$6:$Q$25='1 клОтчет'!A$4,'1 класс'!$A$6:$A$25),'1 класс'!$A9)),"")</f>
        <v/>
      </c>
      <c r="E6" s="82"/>
      <c r="F6" s="87"/>
    </row>
    <row r="7" spans="1:6">
      <c r="A7" s="96"/>
      <c r="B7" s="84"/>
      <c r="C7" s="47">
        <f t="shared" si="0"/>
        <v>5</v>
      </c>
      <c r="D7" s="110" t="str">
        <f t="array" ref="D7">IFERROR(INDEX('1 класс'!$B$6:$B$25,SMALL(IF('1 класс'!$Q$6:$Q$25='1 клОтчет'!A$4,'1 класс'!$A$6:$A$25),'1 класс'!$A10)),"")</f>
        <v/>
      </c>
      <c r="E7" s="82"/>
      <c r="F7" s="87"/>
    </row>
    <row r="8" spans="1:6">
      <c r="A8" s="96"/>
      <c r="B8" s="84"/>
      <c r="C8" s="47">
        <f t="shared" si="0"/>
        <v>6</v>
      </c>
      <c r="D8" s="110" t="str">
        <f t="array" ref="D8">IFERROR(INDEX('1 класс'!$B$6:$B$25,SMALL(IF('1 класс'!$Q$6:$Q$25='1 клОтчет'!A$4,'1 класс'!$A$6:$A$25),'1 класс'!$A11)),"")</f>
        <v/>
      </c>
      <c r="E8" s="82"/>
      <c r="F8" s="87"/>
    </row>
    <row r="9" spans="1:6">
      <c r="A9" s="96"/>
      <c r="B9" s="84"/>
      <c r="C9" s="47">
        <f t="shared" si="0"/>
        <v>7</v>
      </c>
      <c r="D9" s="110" t="str">
        <f t="array" ref="D9">IFERROR(INDEX('1 класс'!$B$6:$B$25,SMALL(IF('1 класс'!$Q$6:$Q$25='1 клОтчет'!A$4,'1 класс'!$A$6:$A$25),'1 класс'!$A12)),"")</f>
        <v/>
      </c>
      <c r="E9" s="82"/>
      <c r="F9" s="87"/>
    </row>
    <row r="10" spans="1:6">
      <c r="A10" s="96"/>
      <c r="B10" s="84"/>
      <c r="C10" s="47">
        <f t="shared" si="0"/>
        <v>8</v>
      </c>
      <c r="D10" s="110" t="str">
        <f t="array" ref="D10">IFERROR(INDEX('1 класс'!$B$6:$B$25,SMALL(IF('1 класс'!$Q$6:$Q$25='1 клОтчет'!A$4,'1 класс'!$A$6:$A$25),'1 класс'!$A13)),"")</f>
        <v/>
      </c>
      <c r="E10" s="82"/>
      <c r="F10" s="87"/>
    </row>
    <row r="11" spans="1:6">
      <c r="A11" s="96"/>
      <c r="B11" s="84"/>
      <c r="C11" s="47">
        <f t="shared" si="0"/>
        <v>9</v>
      </c>
      <c r="D11" s="110" t="str">
        <f t="array" ref="D11">IFERROR(INDEX('1 класс'!$B$6:$B$25,SMALL(IF('1 класс'!$Q$6:$Q$25='1 клОтчет'!A$4,'1 класс'!$A$6:$A$25),'1 класс'!$A14)),"")</f>
        <v/>
      </c>
      <c r="E11" s="82"/>
      <c r="F11" s="87"/>
    </row>
    <row r="12" spans="1:6">
      <c r="A12" s="97"/>
      <c r="B12" s="83"/>
      <c r="C12" s="49">
        <f t="shared" si="0"/>
        <v>10</v>
      </c>
      <c r="D12" s="111" t="str">
        <f t="array" ref="D12">IFERROR(INDEX('1 класс'!$B$6:$B$25,SMALL(IF('1 класс'!$Q$6:$Q$25='1 клОтчет'!A$4,'1 класс'!$A$6:$A$25),'1 класс'!$A15)),"")</f>
        <v/>
      </c>
      <c r="E12" s="88"/>
      <c r="F12" s="89"/>
    </row>
    <row r="13" spans="1:6">
      <c r="A13" s="98" t="s">
        <v>212</v>
      </c>
      <c r="B13" s="99">
        <f>COUNTIF(D13:D22,"?*")</f>
        <v>2</v>
      </c>
      <c r="C13" s="94">
        <v>1</v>
      </c>
      <c r="D13" s="85" t="str">
        <f t="array" ref="D13">IFERROR(INDEX('1 класс'!$B$6:$B$25,SMALL(IF('1 класс'!$Q$6:$Q$25='1 клОтчет'!A$14,'1 класс'!$A$6:$A$25),'1 класс'!$A6)),"")</f>
        <v>Дель Дмитрий</v>
      </c>
      <c r="E13" s="85"/>
      <c r="F13" s="86"/>
    </row>
    <row r="14" spans="1:6">
      <c r="A14" s="107">
        <v>4</v>
      </c>
      <c r="B14" s="92"/>
      <c r="C14" s="90">
        <f>C13+1</f>
        <v>2</v>
      </c>
      <c r="D14" s="82" t="str">
        <f t="array" ref="D14">IFERROR(INDEX('1 класс'!$B$6:$B$25,SMALL(IF('1 класс'!$Q$6:$Q$25='1 клОтчет'!A$14,'1 класс'!$A$6:$A$25),'1 класс'!$A7)),"")</f>
        <v>Ткаченко Карина</v>
      </c>
      <c r="E14" s="82"/>
      <c r="F14" s="87"/>
    </row>
    <row r="15" spans="1:6">
      <c r="A15" s="96"/>
      <c r="B15" s="92"/>
      <c r="C15" s="90">
        <f t="shared" ref="C15:C21" si="1">C14+1</f>
        <v>3</v>
      </c>
      <c r="D15" s="82" t="str">
        <f t="array" ref="D15">IFERROR(INDEX('1 класс'!$B$6:$B$25,SMALL(IF('1 класс'!$Q$6:$Q$25='1 клОтчет'!A$14,'1 класс'!$A$6:$A$25),'1 класс'!$A8)),"")</f>
        <v/>
      </c>
      <c r="E15" s="82"/>
      <c r="F15" s="87"/>
    </row>
    <row r="16" spans="1:6">
      <c r="A16" s="96"/>
      <c r="B16" s="92"/>
      <c r="C16" s="90">
        <f t="shared" si="1"/>
        <v>4</v>
      </c>
      <c r="D16" s="82" t="str">
        <f t="array" ref="D16">IFERROR(INDEX('1 класс'!$B$6:$B$25,SMALL(IF('1 класс'!$Q$6:$Q$25='1 клОтчет'!A$14,'1 класс'!$A$6:$A$25),'1 класс'!$A9)),"")</f>
        <v/>
      </c>
      <c r="E16" s="82"/>
      <c r="F16" s="87"/>
    </row>
    <row r="17" spans="1:6">
      <c r="A17" s="96"/>
      <c r="B17" s="92"/>
      <c r="C17" s="90">
        <f t="shared" si="1"/>
        <v>5</v>
      </c>
      <c r="D17" s="82" t="str">
        <f t="array" ref="D17">IFERROR(INDEX('1 класс'!$B$6:$B$25,SMALL(IF('1 класс'!$Q$6:$Q$25='1 клОтчет'!A$14,'1 класс'!$A$6:$A$25),'1 класс'!$A10)),"")</f>
        <v/>
      </c>
      <c r="E17" s="82"/>
      <c r="F17" s="87"/>
    </row>
    <row r="18" spans="1:6">
      <c r="A18" s="96"/>
      <c r="B18" s="92"/>
      <c r="C18" s="90">
        <f t="shared" si="1"/>
        <v>6</v>
      </c>
      <c r="D18" s="82" t="str">
        <f t="array" ref="D18">IFERROR(INDEX('1 класс'!$B$6:$B$25,SMALL(IF('1 класс'!$Q$6:$Q$25='1 клОтчет'!A$14,'1 класс'!$A$6:$A$25),'1 класс'!$A11)),"")</f>
        <v/>
      </c>
      <c r="E18" s="82"/>
      <c r="F18" s="87"/>
    </row>
    <row r="19" spans="1:6">
      <c r="A19" s="96"/>
      <c r="B19" s="92"/>
      <c r="C19" s="90">
        <f t="shared" si="1"/>
        <v>7</v>
      </c>
      <c r="D19" s="82" t="str">
        <f t="array" ref="D19">IFERROR(INDEX('1 класс'!$B$6:$B$25,SMALL(IF('1 класс'!$Q$6:$Q$25='1 клОтчет'!A$14,'1 класс'!$A$6:$A$25),'1 класс'!$A12)),"")</f>
        <v/>
      </c>
      <c r="E19" s="82"/>
      <c r="F19" s="87"/>
    </row>
    <row r="20" spans="1:6">
      <c r="A20" s="96"/>
      <c r="B20" s="92"/>
      <c r="C20" s="90">
        <f t="shared" si="1"/>
        <v>8</v>
      </c>
      <c r="D20" s="82" t="str">
        <f t="array" ref="D20">IFERROR(INDEX('1 класс'!$B$6:$B$25,SMALL(IF('1 класс'!$Q$6:$Q$25='1 клОтчет'!A$14,'1 класс'!$A$6:$A$25),'1 класс'!$A13)),"")</f>
        <v/>
      </c>
      <c r="E20" s="82"/>
      <c r="F20" s="87"/>
    </row>
    <row r="21" spans="1:6">
      <c r="A21" s="96"/>
      <c r="B21" s="92"/>
      <c r="C21" s="90">
        <f t="shared" si="1"/>
        <v>9</v>
      </c>
      <c r="D21" s="82" t="str">
        <f t="array" ref="D21">IFERROR(INDEX('1 класс'!$B$6:$B$25,SMALL(IF('1 класс'!$Q$6:$Q$25='1 клОтчет'!A$14,'1 класс'!$A$6:$A$25),'1 класс'!$A14)),"")</f>
        <v/>
      </c>
      <c r="E21" s="82"/>
      <c r="F21" s="87"/>
    </row>
    <row r="22" spans="1:6">
      <c r="A22" s="97"/>
      <c r="B22" s="93"/>
      <c r="C22" s="91">
        <f>C21+1</f>
        <v>10</v>
      </c>
      <c r="D22" s="88" t="str">
        <f t="array" ref="D22">IFERROR(INDEX('1 класс'!$B$6:$B$25,SMALL(IF('1 класс'!$Q$6:$Q$25='1 клОтчет'!A$14,'1 класс'!$A$6:$A$25),'1 класс'!$A15)),"")</f>
        <v/>
      </c>
      <c r="E22" s="88"/>
      <c r="F22" s="89"/>
    </row>
    <row r="23" spans="1:6">
      <c r="A23" s="95" t="s">
        <v>214</v>
      </c>
      <c r="B23" s="99">
        <f>COUNTIF(D23:D27,"?*")</f>
        <v>2</v>
      </c>
      <c r="C23" s="94">
        <v>1</v>
      </c>
      <c r="D23" s="85" t="str">
        <f t="array" ref="D23">IFERROR(INDEX('1 класс'!$B$6:$B$25,SMALL(IF('1 класс'!$Q$6:$Q$25='1 клОтчет'!A$24,'1 класс'!$A$6:$A$25),'1 класс'!$A6)),"")</f>
        <v>Богомолов Андрей</v>
      </c>
      <c r="E23" s="85" t="str">
        <f t="array" ref="E23">CONCATENATE(IFERROR(LOOKUP(2,'1 класс'!C6,'1 класс'!$C$5)&amp;", ",""),IFERROR(LOOKUP(2,'1 класс'!D6,'1 класс'!$D$5)&amp;"; ",""),IFERROR(LOOKUP(2,'1 класс'!F6,'1 класс'!$F$5)&amp;"; ",""),IFERROR(LOOKUP(2,'1 класс'!J6,'1 класс'!$J$5)&amp;"; ",""),IFERROR(LOOKUP(2,'1 класс'!K6,'1 класс'!$K$5)&amp;"; ",""),"")</f>
        <v xml:space="preserve">Казахский язык, Технология; </v>
      </c>
      <c r="F23" s="86"/>
    </row>
    <row r="24" spans="1:6">
      <c r="A24" s="107">
        <v>2</v>
      </c>
      <c r="B24" s="84"/>
      <c r="C24" s="47">
        <v>2</v>
      </c>
      <c r="D24" s="82" t="str">
        <f t="array" ref="D24">IFERROR(INDEX('1 класс'!$B$6:$B$25,SMALL(IF('1 класс'!$Q$6:$Q$25='1 клОтчет'!A$24,'1 класс'!$A$6:$A$25),'1 класс'!$A7)),"")</f>
        <v>Санников Юрий</v>
      </c>
      <c r="E24" s="85" t="str">
        <f t="array" ref="E24">CONCATENATE(IFERROR(LOOKUP(2,'1 класс'!C7,'1 класс'!$C$5)&amp;", ",""),IFERROR(LOOKUP(2,'1 класс'!D7,'1 класс'!$D$5)&amp;"; ",""),IFERROR(LOOKUP(2,'1 класс'!F7,'1 класс'!$F$5)&amp;"; ",""),IFERROR(LOOKUP(2,'1 класс'!J7,'1 класс'!$J$5)&amp;"; ",""),IFERROR(LOOKUP(2,'1 класс'!K7,'1 класс'!$K$5)&amp;"; ",""),"")</f>
        <v/>
      </c>
      <c r="F24" s="87"/>
    </row>
    <row r="25" spans="1:6">
      <c r="A25" s="96"/>
      <c r="B25" s="84"/>
      <c r="C25" s="47">
        <v>3</v>
      </c>
      <c r="D25" s="82" t="str">
        <f t="array" ref="D25">IFERROR(INDEX('1 класс'!$B$6:$B$25,SMALL(IF('1 класс'!$Q$6:$Q$25='1 клОтчет'!A$24,'1 класс'!$A$6:$A$25),'1 класс'!$A8)),"")</f>
        <v/>
      </c>
      <c r="E25" s="85" t="str">
        <f t="array" ref="E25">CONCATENATE(IFERROR(LOOKUP(2,'1 класс'!C8,'1 класс'!$C$5)&amp;", ",""),IFERROR(LOOKUP(2,'1 класс'!D8,'1 класс'!$D$5)&amp;"; ",""),IFERROR(LOOKUP(2,'1 класс'!F8,'1 класс'!$F$5)&amp;"; ",""),IFERROR(LOOKUP(2,'1 класс'!J8,'1 класс'!$J$5)&amp;"; ",""),IFERROR(LOOKUP(2,'1 класс'!K8,'1 класс'!$K$5)&amp;"; ",""),"")</f>
        <v/>
      </c>
      <c r="F25" s="87"/>
    </row>
    <row r="26" spans="1:6">
      <c r="A26" s="96"/>
      <c r="B26" s="84"/>
      <c r="C26" s="47">
        <v>4</v>
      </c>
      <c r="D26" s="82" t="str">
        <f t="array" ref="D26">IFERROR(INDEX('1 класс'!$B$6:$B$25,SMALL(IF('1 класс'!$Q$6:$Q$25='1 клОтчет'!A$24,'1 класс'!$A$6:$A$25),'1 класс'!$A9)),"")</f>
        <v/>
      </c>
      <c r="E26" s="85" t="str">
        <f t="array" ref="E26">CONCATENATE(IFERROR(LOOKUP(2,'1 класс'!C9,'1 класс'!$C$5)&amp;", ",""),IFERROR(LOOKUP(2,'1 класс'!D9,'1 класс'!$D$5)&amp;"; ",""),IFERROR(LOOKUP(2,'1 класс'!F9,'1 класс'!$F$5)&amp;"; ",""),IFERROR(LOOKUP(2,'1 класс'!J9,'1 класс'!$J$5)&amp;"; ",""),IFERROR(LOOKUP(2,'1 класс'!K9,'1 класс'!$K$5)&amp;"; ",""),"")</f>
        <v/>
      </c>
      <c r="F26" s="87"/>
    </row>
    <row r="27" spans="1:6">
      <c r="A27" s="97"/>
      <c r="B27" s="83"/>
      <c r="C27" s="49">
        <v>5</v>
      </c>
      <c r="D27" s="88" t="str">
        <f t="array" ref="D27">IFERROR(INDEX('1 класс'!$B$6:$B$25,SMALL(IF('1 класс'!$Q$6:$Q$25='1 клОтчет'!A$24,'1 класс'!$A$6:$A$25),'1 класс'!$A10)),"")</f>
        <v/>
      </c>
      <c r="E27" s="85"/>
      <c r="F27" s="89"/>
    </row>
    <row r="28" spans="1:6">
      <c r="A28" s="95" t="s">
        <v>213</v>
      </c>
      <c r="B28" s="99">
        <f>COUNTIF(D28:D30,"?*")</f>
        <v>0</v>
      </c>
      <c r="C28" s="94">
        <v>1</v>
      </c>
      <c r="D28" s="85" t="str">
        <f t="array" ref="D28">IFERROR(INDEX('1 класс'!$B$6:$B$25,SMALL(IF('1 класс'!$Q$6:$Q$25='1 клОтчет'!A$29,'1 класс'!$A$6:$A$25),'1 класс'!$A6)),"")</f>
        <v/>
      </c>
      <c r="E28" s="85"/>
      <c r="F28" s="86"/>
    </row>
    <row r="29" spans="1:6">
      <c r="A29" s="107">
        <v>1</v>
      </c>
      <c r="B29" s="84"/>
      <c r="C29" s="47">
        <v>2</v>
      </c>
      <c r="D29" s="82" t="str">
        <f t="array" ref="D29">IFERROR(INDEX('1 класс'!$B$6:$B$25,SMALL(IF('1 класс'!$Q$6:$Q$25='1 клОтчет'!A$29,'1 класс'!$A$6:$A$25),'1 класс'!$A7)),"")</f>
        <v/>
      </c>
      <c r="E29" s="82"/>
      <c r="F29" s="87"/>
    </row>
    <row r="30" spans="1:6">
      <c r="A30" s="97"/>
      <c r="B30" s="83"/>
      <c r="C30" s="49">
        <v>3</v>
      </c>
      <c r="D30" s="88" t="str">
        <f t="array" ref="D30">IFERROR(INDEX('1 класс'!$B$6:$B$25,SMALL(IF('1 класс'!$Q$6:$Q$25='1 клОтчет'!A$29,'1 класс'!$A$6:$A$25),'1 класс'!$A8)),"")</f>
        <v/>
      </c>
      <c r="E30" s="88"/>
      <c r="F30" s="89"/>
    </row>
    <row r="31" spans="1:6">
      <c r="A31" s="95" t="s">
        <v>215</v>
      </c>
      <c r="B31" s="99">
        <f>COUNTIF(D31:D33,"?*")</f>
        <v>0</v>
      </c>
      <c r="C31" s="94">
        <v>1</v>
      </c>
      <c r="D31" s="85" t="str">
        <f t="array" ref="D31">IFERROR(INDEX('1 класс'!$B$6:$B$25,SMALL(IF('1 класс'!$Q$6:$Q$25='1 клОтчет'!A$32,'1 класс'!$A$6:$A$25),'1 класс'!$A6)),"")</f>
        <v/>
      </c>
      <c r="E31" s="85"/>
      <c r="F31" s="86"/>
    </row>
    <row r="32" spans="1:6">
      <c r="A32" s="107">
        <v>0</v>
      </c>
      <c r="B32" s="84"/>
      <c r="C32" s="47">
        <v>2</v>
      </c>
      <c r="D32" s="82" t="str">
        <f t="array" ref="D32">IFERROR(INDEX('1 класс'!$B$6:$B$25,SMALL(IF('1 класс'!$Q$6:$Q$25='1 клОтчет'!A$32,'1 класс'!$A$6:$A$25),'1 класс'!$A7)),"")</f>
        <v/>
      </c>
      <c r="E32" s="82"/>
      <c r="F32" s="87"/>
    </row>
    <row r="33" spans="1:6">
      <c r="A33" s="97"/>
      <c r="B33" s="83"/>
      <c r="C33" s="49">
        <v>3</v>
      </c>
      <c r="D33" s="88" t="str">
        <f t="array" ref="D33">IFERROR(INDEX('1 класс'!$B$6:$B$25,SMALL(IF('1 класс'!$Q$6:$Q$25='1 клОтчет'!A$32,'1 класс'!$A$6:$A$25),'1 класс'!$A8)),"")</f>
        <v/>
      </c>
      <c r="E33" s="88"/>
      <c r="F33" s="89"/>
    </row>
  </sheetData>
  <mergeCells count="2">
    <mergeCell ref="A2:B2"/>
    <mergeCell ref="A1:B1"/>
  </mergeCells>
  <pageMargins left="0.39370078740157483" right="0.39370078740157483" top="0.19685039370078741" bottom="0.19685039370078741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ИсхДанные</vt:lpstr>
      <vt:lpstr>СписокШкола</vt:lpstr>
      <vt:lpstr>СписокКлассы</vt:lpstr>
      <vt:lpstr>Нагрузка</vt:lpstr>
      <vt:lpstr>1 класс</vt:lpstr>
      <vt:lpstr>1 клОтчет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2014-03-21T07:03:59Z</dcterms:modified>
</cp:coreProperties>
</file>