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0" windowWidth="19035" windowHeight="8445" activeTab="1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Лист1!$B$2:$D$2</definedName>
  </definedNames>
  <calcPr calcId="145621"/>
</workbook>
</file>

<file path=xl/calcChain.xml><?xml version="1.0" encoding="utf-8"?>
<calcChain xmlns="http://schemas.openxmlformats.org/spreadsheetml/2006/main">
  <c r="B4" i="2" l="1" a="1"/>
  <c r="B4" i="2" s="1"/>
  <c r="C4" i="2" s="1"/>
  <c r="B5" i="2" a="1"/>
  <c r="B5" i="2" s="1"/>
  <c r="C5" i="2" s="1"/>
  <c r="B6" i="2" a="1"/>
  <c r="B6" i="2" s="1"/>
  <c r="C6" i="2" s="1"/>
  <c r="B7" i="2" a="1"/>
  <c r="B7" i="2"/>
  <c r="C7" i="2" s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3" i="1"/>
  <c r="F4" i="2" a="1"/>
  <c r="F4" i="2" s="1"/>
  <c r="G4" i="2" s="1"/>
  <c r="AX5" i="2" a="1"/>
  <c r="AX5" i="2" s="1"/>
  <c r="AY5" i="2" s="1"/>
  <c r="AX6" i="2" a="1"/>
  <c r="AX6" i="2" s="1"/>
  <c r="AY6" i="2" s="1"/>
  <c r="AX7" i="2" a="1"/>
  <c r="AX7" i="2" s="1"/>
  <c r="AY7" i="2" s="1"/>
  <c r="AX4" i="2" a="1"/>
  <c r="AX4" i="2" s="1"/>
  <c r="AY4" i="2" s="1"/>
  <c r="AT5" i="2" a="1"/>
  <c r="AT5" i="2" s="1"/>
  <c r="AU5" i="2" s="1"/>
  <c r="AT6" i="2" a="1"/>
  <c r="AT6" i="2" s="1"/>
  <c r="AU6" i="2" s="1"/>
  <c r="AT7" i="2" a="1"/>
  <c r="AT7" i="2" s="1"/>
  <c r="AU7" i="2" s="1"/>
  <c r="AT4" i="2" a="1"/>
  <c r="AT4" i="2" s="1"/>
  <c r="AU4" i="2" s="1"/>
  <c r="AP5" i="2" a="1"/>
  <c r="AP5" i="2" s="1"/>
  <c r="AQ5" i="2" s="1"/>
  <c r="AP6" i="2" a="1"/>
  <c r="AP6" i="2" s="1"/>
  <c r="AQ6" i="2" s="1"/>
  <c r="AP7" i="2" a="1"/>
  <c r="AP7" i="2" s="1"/>
  <c r="AQ7" i="2" s="1"/>
  <c r="AP8" i="2" a="1"/>
  <c r="AP8" i="2" s="1"/>
  <c r="AQ8" i="2" s="1"/>
  <c r="AP9" i="2" a="1"/>
  <c r="AP9" i="2" s="1"/>
  <c r="AQ9" i="2" s="1"/>
  <c r="AP4" i="2" a="1"/>
  <c r="AP4" i="2" s="1"/>
  <c r="AQ4" i="2" s="1"/>
  <c r="AL7" i="2" a="1"/>
  <c r="AL7" i="2" s="1"/>
  <c r="AM7" i="2" s="1"/>
  <c r="AL5" i="2" a="1"/>
  <c r="AL5" i="2" s="1"/>
  <c r="AM5" i="2" s="1"/>
  <c r="AL6" i="2" a="1"/>
  <c r="AL6" i="2" s="1"/>
  <c r="AM6" i="2" s="1"/>
  <c r="AL4" i="2" a="1"/>
  <c r="AL4" i="2" s="1"/>
  <c r="AM4" i="2" s="1"/>
  <c r="AH5" i="2" a="1"/>
  <c r="AH5" i="2" s="1"/>
  <c r="AI5" i="2" s="1"/>
  <c r="AH6" i="2" a="1"/>
  <c r="AH6" i="2" s="1"/>
  <c r="AI6" i="2" s="1"/>
  <c r="AH7" i="2" a="1"/>
  <c r="AH7" i="2" s="1"/>
  <c r="AI7" i="2" s="1"/>
  <c r="AH8" i="2" a="1"/>
  <c r="AH8" i="2" s="1"/>
  <c r="AI8" i="2" s="1"/>
  <c r="AH9" i="2" a="1"/>
  <c r="AH9" i="2" s="1"/>
  <c r="AI9" i="2" s="1"/>
  <c r="AH4" i="2" a="1"/>
  <c r="AH4" i="2" s="1"/>
  <c r="AI4" i="2" s="1"/>
  <c r="AD5" i="2" a="1"/>
  <c r="AD5" i="2" s="1"/>
  <c r="AE5" i="2" s="1"/>
  <c r="AD6" i="2" a="1"/>
  <c r="AD6" i="2" s="1"/>
  <c r="AE6" i="2" s="1"/>
  <c r="AD7" i="2" a="1"/>
  <c r="AD7" i="2" s="1"/>
  <c r="AE7" i="2" s="1"/>
  <c r="AD4" i="2" a="1"/>
  <c r="AD4" i="2" s="1"/>
  <c r="AE4" i="2" s="1"/>
  <c r="Z5" i="2" a="1"/>
  <c r="Z5" i="2" s="1"/>
  <c r="AA5" i="2" s="1"/>
  <c r="Z6" i="2" a="1"/>
  <c r="Z6" i="2" s="1"/>
  <c r="AA6" i="2" s="1"/>
  <c r="Z7" i="2" a="1"/>
  <c r="Z7" i="2" s="1"/>
  <c r="AA7" i="2" s="1"/>
  <c r="Z4" i="2" a="1"/>
  <c r="Z4" i="2" s="1"/>
  <c r="AA4" i="2" s="1"/>
  <c r="V5" i="2" a="1"/>
  <c r="V5" i="2" s="1"/>
  <c r="W5" i="2" s="1"/>
  <c r="V6" i="2" a="1"/>
  <c r="V6" i="2" s="1"/>
  <c r="W6" i="2" s="1"/>
  <c r="V7" i="2" a="1"/>
  <c r="V7" i="2" s="1"/>
  <c r="W7" i="2" s="1"/>
  <c r="V4" i="2" a="1"/>
  <c r="V4" i="2" s="1"/>
  <c r="W4" i="2" s="1"/>
  <c r="R5" i="2" a="1"/>
  <c r="R5" i="2" s="1"/>
  <c r="S5" i="2" s="1"/>
  <c r="R6" i="2" a="1"/>
  <c r="R6" i="2" s="1"/>
  <c r="S6" i="2" s="1"/>
  <c r="R7" i="2" a="1"/>
  <c r="R7" i="2" s="1"/>
  <c r="S7" i="2" s="1"/>
  <c r="R4" i="2" a="1"/>
  <c r="R4" i="2" s="1"/>
  <c r="S4" i="2" s="1"/>
  <c r="N5" i="2" a="1"/>
  <c r="N5" i="2" s="1"/>
  <c r="O5" i="2" s="1"/>
  <c r="N6" i="2" a="1"/>
  <c r="N6" i="2" s="1"/>
  <c r="O6" i="2" s="1"/>
  <c r="N7" i="2" a="1"/>
  <c r="N7" i="2" s="1"/>
  <c r="O7" i="2" s="1"/>
  <c r="N4" i="2" a="1"/>
  <c r="N4" i="2" s="1"/>
  <c r="O4" i="2" s="1"/>
  <c r="J5" i="2" a="1"/>
  <c r="J5" i="2" s="1"/>
  <c r="K5" i="2" s="1"/>
  <c r="J6" i="2" a="1"/>
  <c r="J6" i="2" s="1"/>
  <c r="K6" i="2" s="1"/>
  <c r="J7" i="2" a="1"/>
  <c r="J7" i="2" s="1"/>
  <c r="K7" i="2" s="1"/>
  <c r="J4" i="2" a="1"/>
  <c r="J4" i="2" s="1"/>
  <c r="K4" i="2" s="1"/>
  <c r="F5" i="2" a="1"/>
  <c r="F5" i="2" s="1"/>
  <c r="G5" i="2" s="1"/>
  <c r="F6" i="2" a="1"/>
  <c r="F6" i="2" s="1"/>
  <c r="G6" i="2" s="1"/>
  <c r="F7" i="2" a="1"/>
  <c r="F7" i="2" s="1"/>
  <c r="G7" i="2" s="1"/>
  <c r="F16" i="2"/>
  <c r="H16" i="2" s="1"/>
  <c r="T16" i="2" l="1"/>
  <c r="S16" i="2"/>
  <c r="R16" i="2"/>
  <c r="P16" i="2"/>
  <c r="O16" i="2"/>
  <c r="N16" i="2"/>
  <c r="L16" i="2"/>
  <c r="J16" i="2"/>
  <c r="G16" i="2"/>
</calcChain>
</file>

<file path=xl/sharedStrings.xml><?xml version="1.0" encoding="utf-8"?>
<sst xmlns="http://schemas.openxmlformats.org/spreadsheetml/2006/main" count="385" uniqueCount="361">
  <si>
    <t>ПАЛИЧ ДМИТРИЙ</t>
  </si>
  <si>
    <t>БОРИСОВ САВЕЛИЙ ВИКТОРОВИЧ</t>
  </si>
  <si>
    <t>ЖУРАВЛЁВ ДМИТРИЙ МИХАЙЛОВИЧ</t>
  </si>
  <si>
    <t>ВАРГАНОВА ПОЛИНА ВЛАДИМИРОВНА</t>
  </si>
  <si>
    <t xml:space="preserve">АБИЕД РИТА </t>
  </si>
  <si>
    <t>АБЫЗОВ КИРИЛЛ НИКОЛАЕВИЧ</t>
  </si>
  <si>
    <t>АВАКУМОВА ЕЛИЗАВЕТА АЛЕКСЕЕВНА</t>
  </si>
  <si>
    <t>АВВАКУМОВ ПАВЕЛ АНДРЕЕВИЧ</t>
  </si>
  <si>
    <t>АЛЕКСУТИЧЕВ АЛЕКСЕЙ ИВАНОВИЧ</t>
  </si>
  <si>
    <t>АЛЕКСУТИЧЕВА ВАЛЕРИЯ ИВАНОВНА</t>
  </si>
  <si>
    <t>АНФИМОВА АНАСТАСИЯ АНДРЕЕВНА</t>
  </si>
  <si>
    <t>АРЯМКИНА СОФЬЯ СЕРГЕЕВНА</t>
  </si>
  <si>
    <t>АРЯМКИНА ЭВЕЛИНА СЕРГЕЕВНА</t>
  </si>
  <si>
    <t>БАНДЯК ЕГОР ИВАНОВИЧ</t>
  </si>
  <si>
    <t>БАХМАТОВА ЕВА АНАТОЛЬЕВНА</t>
  </si>
  <si>
    <t>БАХОРИН АНДРЕЙ АЛЕКСАНДРОВИЧ</t>
  </si>
  <si>
    <t>БАХОРИНА АЛЕКСАНДРА АЛЕКСАНДРОВНА</t>
  </si>
  <si>
    <t>БАХОРИНА АНАСТАСИЯ АЛЕКСАНДР.</t>
  </si>
  <si>
    <t>БАХОРИНА ДАРЬЯ АЛЕКСАНДРОВНА</t>
  </si>
  <si>
    <t>БЕГЛОВА ПОЛИНА АЛЕКСЕЕВНА</t>
  </si>
  <si>
    <t>БЕККЕР ВИКТОРИЯ ИРАДЖЕВНА</t>
  </si>
  <si>
    <t>БЕККЕР ТИМУР ИРАДЖОВИЧ</t>
  </si>
  <si>
    <t>БЛИНОВА ВЕРОНИКА ЕВГЕНЬЕВНА</t>
  </si>
  <si>
    <t>БОБКОВ ИВАН АЛЕКСАНДРОВИЧ</t>
  </si>
  <si>
    <t>БОГДАНОВ ВЛАДИСЛАВ АЛЕКСАНДРОВИЧ</t>
  </si>
  <si>
    <t>БОГДАНОВ ДМИТРИЙ АЛЕКСАНДРОВИЧ</t>
  </si>
  <si>
    <t>БОГДАНОВА ЕЛИЗАВЕТА ДМИТРИЕВНА</t>
  </si>
  <si>
    <t>БОРИСОВ ДАНИЛ ВИКТОРОВИЧ</t>
  </si>
  <si>
    <t>БОРИСОВ ЕГОР АНДРЕЕВИЧ</t>
  </si>
  <si>
    <t>БОРОДИНОВ КИРИЛ СЕРГЕЕВИЧ</t>
  </si>
  <si>
    <t>БУРЦЕВА АЛЕКСАНДРА АРТЁМОВНА</t>
  </si>
  <si>
    <t>БУРЦЕВА ДАРЬЯ АРТЁМОВНА</t>
  </si>
  <si>
    <t>ВАЛЮЖЕНИЧ НИКИТА МАКСИМОВИЧ</t>
  </si>
  <si>
    <t>место жительства</t>
  </si>
  <si>
    <t>Ф.И.О.</t>
  </si>
  <si>
    <t>год рождения</t>
  </si>
  <si>
    <t>ВЕЛИЧКО ДАРЬЯ ВИТАЛЬЕВНА</t>
  </si>
  <si>
    <t>ВЕПРЕВ ИЛЬЯ АЛЕКСЕЕВИЧ</t>
  </si>
  <si>
    <t>ВЕРЁВКИН ИВАН АРТЁМОВИЧ</t>
  </si>
  <si>
    <t>ВЕРЁВКИН РОМАН АРТЁМОВИЧ</t>
  </si>
  <si>
    <t>ВЕРЁВКИНА ВИКТОРИЯ АНДРЕЕВНА</t>
  </si>
  <si>
    <t>ВЕРЁВКИНА ДАРЬЯ АНДРЕЕВНА</t>
  </si>
  <si>
    <t>ВЕРХОВСКАЯ ВАЛЕРИЯ ВЯЧЕСЛАВ.</t>
  </si>
  <si>
    <t>ВИКТОРОВ НИКИТА</t>
  </si>
  <si>
    <t>ВИНОГРАДОВ ГЕОРГИЙ АЛЕКСЕЕВИЧ</t>
  </si>
  <si>
    <t>ВИНОГРАДОВ ИГОРЬ ДМИТРИЕВИЧ</t>
  </si>
  <si>
    <t>ВИНОГРАДОВ ФЁДОР РОМАНОВИЧ</t>
  </si>
  <si>
    <t>ВИНОГРАДОВА ДИАНА ДМИТРИЕВНА</t>
  </si>
  <si>
    <t>ВИНОГРАДОВА МАРИЯ АЛЕКСЕЕВНА</t>
  </si>
  <si>
    <t>ВОЛКОВ ДАНИЛ МАКСИМОВИЧ</t>
  </si>
  <si>
    <t>ВОЛКОВ ДЕНИС ИВАНОВИЧ</t>
  </si>
  <si>
    <t>ВОЛКОВ ДМИТРИЙ ВЛАДИМИРОВИЧ</t>
  </si>
  <si>
    <t>ВОЛКОВ ИЛЬЯ</t>
  </si>
  <si>
    <t>ВОЛКОВ РОМАН ВЛАДИМИРОВИЧ</t>
  </si>
  <si>
    <t>ВОЛКОВА АРИНА ВАДИМОВНА</t>
  </si>
  <si>
    <t>ВОРОБЬЁВ МАТВЕЙ АЛЕКСЕЕВИЧ</t>
  </si>
  <si>
    <t>ВОРОБЬЁВА АНАСТАСИЯ АЛЕКСЕЕВ.</t>
  </si>
  <si>
    <t>ВОРОНИН ВЛАДИСЛАВ ДЕНИСОВИТЧ</t>
  </si>
  <si>
    <t>ВОРОНИН НИКИТА АЛЕКСАНДРОВИЧ</t>
  </si>
  <si>
    <t>ВОРОНИНА ВАЛЕНТИНА ИГОРЕВНА</t>
  </si>
  <si>
    <t>ВОРОНИНА ЕЛИЗАВЕТА ИГОРЕВНА</t>
  </si>
  <si>
    <t>ГАЛКИНА УЛЬЯНА ВЯЧЕСЛАВОВНА</t>
  </si>
  <si>
    <t>ГВОЗДЕВ МАТВЕЙ ВИКТОРОВИЧ</t>
  </si>
  <si>
    <t>ГИТАРИН МАКСИМ ВАЛЕНТИНОВИЧ</t>
  </si>
  <si>
    <t>ГЛАДЫШЕВ АРСЕНИЙ ПАВЛОВИЧ</t>
  </si>
  <si>
    <t>ГОЛОВАЦКИЙ ВИКТОР НИКОЛАЕВИЧ</t>
  </si>
  <si>
    <t>ГОЛОВАЦКИЙ ВЛАДИСЛАВ НИКОЛАЕВИЧ</t>
  </si>
  <si>
    <t>ГОЛУБЕВ НИКИТА АЛЕКСАНДРОВИЧ</t>
  </si>
  <si>
    <t>ГОЛУБЕВ СЕРГЕЙ АЛЕКСАНДРОВИЧ</t>
  </si>
  <si>
    <t>ГОЛУБЕВА АНАСТАСИЯ АЛЕКСАНДРОВНА</t>
  </si>
  <si>
    <t>ГОЛУБЕВА ЕКАТЕРИНА АЛЕКСАНДР.</t>
  </si>
  <si>
    <t>ГОЛУБЕВА ЮЛИЯ АЛЕКСАНДРОВНА</t>
  </si>
  <si>
    <t>ГОЛЬЦЕВ ЕГОР АЛЕКСЕЕВИЧ</t>
  </si>
  <si>
    <t>ГОЛЬЦЕВА ЕКАТЕРИНА АЛЕКСЕЕВНА</t>
  </si>
  <si>
    <t>ГОЛЬЦЕВА ИРИНА АНДРЕЕВНА</t>
  </si>
  <si>
    <t>ГОРБАЧЁВА ИРИНА СЕРГЕЕВНА</t>
  </si>
  <si>
    <t>ГРЕБЁЛКИНА АНАСТАСИЯ СЕРГЕЕВНА</t>
  </si>
  <si>
    <t>ГРИГОРЯН АРСЕН АРЕНОВИЧ</t>
  </si>
  <si>
    <t>ГРИГОРЯН ЛЕВОН АРЕНОВИЧ</t>
  </si>
  <si>
    <t>ГУБИНСКАЯ ВИТАЛИЯ ВЛАДИМИРОВНА</t>
  </si>
  <si>
    <t>ГУБИНСКАЯ КСЕНИЯ ВЛАДИМИРОВНА</t>
  </si>
  <si>
    <t>ДЕМИДОВ ЕГОР ДМИТРИЕВИЧ</t>
  </si>
  <si>
    <t>ДОЛОТОВ ВЛАДИСЛАВ АНДРЕЕВИЧ</t>
  </si>
  <si>
    <t>ДОЛОТОВ КОНСТАНТИН СЕРГЕЕВИЧ</t>
  </si>
  <si>
    <t>ДУДИН МИХАИЛ ВЛАДИМИРОВИЧ</t>
  </si>
  <si>
    <t>ЕГОРОВ АНДРЕЙ АНАТОЛЬЕВИЧ</t>
  </si>
  <si>
    <t>ЕЛАГИНА АННА АЛЕКСАНДРОВНА</t>
  </si>
  <si>
    <t>ЕПИФАНОВА АЛИНА РОМАНОВНА</t>
  </si>
  <si>
    <t>ЕРКОВ ДИНИЯР АРТУРОВИЧ</t>
  </si>
  <si>
    <t>ЕРКОВА ИЛОНА АРТУРОВНА</t>
  </si>
  <si>
    <t>ЕРШОВА СОФИЯ МИХАЙЛОВНА</t>
  </si>
  <si>
    <t>ЖИЛЬЦОВ АЛЕКСЕЙ АНДРЕЕВИЧ</t>
  </si>
  <si>
    <t>ЗАГОСКИН МАКСИМ</t>
  </si>
  <si>
    <t>ЗАЙКОВ МАКСИМ АЛЕКСАНДРОВИЧ</t>
  </si>
  <si>
    <t>ЗАЙКОВА МАЙЯ АЛЕКСАНДРОВНА</t>
  </si>
  <si>
    <t>ЗАЙЦЕВА ЛЮБОВЬ ВИКТОРОВНА</t>
  </si>
  <si>
    <t>ЗАЙЦЕВА НАДЕЖДА ВИКТОРОВНА</t>
  </si>
  <si>
    <t>ЗЕЛЯНИН КОНСТАНТИН ПАВЛОВИЧ</t>
  </si>
  <si>
    <t>ЗУЕВ ВЛАДИМИР СЕРГЕЕВИЧ</t>
  </si>
  <si>
    <t>КАЛИНИНСКАЯ ЯСМИНА ЕВГЕНЬЕВНА</t>
  </si>
  <si>
    <t>КАМКИНА ЕКАТЕРИНА ДМИТРИЕВНА</t>
  </si>
  <si>
    <t>КАПУСТИНСКАЯ ЯНА СЕРГЕЕВНА</t>
  </si>
  <si>
    <t>КЛЕПИКОВ НИКИТА АЛЕКСАНДРОВИЧ</t>
  </si>
  <si>
    <t>КЛЯЧИН СЕРГЕЙ ОЛЕГОВИЧ</t>
  </si>
  <si>
    <t>КЛЯЧИН ФЁДОР МИХАЙЛОВИЧ</t>
  </si>
  <si>
    <t>КОВЯЗИН ДЕНИС АЛЕКСАНДРОВИЧ</t>
  </si>
  <si>
    <t>КОЗЛОВ КИРИЛЛ</t>
  </si>
  <si>
    <t>КОЗЛОВА ДАРЬЯ ОЛЕГОВНА</t>
  </si>
  <si>
    <t>КОЛОСОВ ДЕНИС АЛЕКСЕЕВИЧ</t>
  </si>
  <si>
    <t>КОМАРОВА КСЕНИЯ АНДРЕЕВНА</t>
  </si>
  <si>
    <t>КОМЯКОВ ГЛЕБ АЛЕКСАНДРОВИЧ</t>
  </si>
  <si>
    <t>КОМЯКОВ ЕВГЕНИЙ АЛЕКСАНДРОВИЧ</t>
  </si>
  <si>
    <t>КОМЯКОВ МАКСИМ СЕРГЕЕВИЧ</t>
  </si>
  <si>
    <t>КОМЯКОВА АЛЁНА АЛЕКСАНДРОВНА</t>
  </si>
  <si>
    <t>КОМЯКОВА АЛИНА ГЕННАДЬЕВНА</t>
  </si>
  <si>
    <t>КОМЯКОВА АЛЬБИНА ГЕННАДЬЕВНА</t>
  </si>
  <si>
    <t>КОМЯКОВА МИЛАНА АЛЕКСАНДРОВНА</t>
  </si>
  <si>
    <t>КОНАСОВ КИРИЛЛ ВАСИЛЬЕВИЧ</t>
  </si>
  <si>
    <t>КОНАСОВА ЕЛИЗАВЕТА ВАСИЛЬЕВНА</t>
  </si>
  <si>
    <t>КОНДРАТЬЕВ ДАНИЛ АНДРЕЕВИЧ</t>
  </si>
  <si>
    <t>КОНДРАТЬЕВ МИХАИЛ ДМИТРИЕВИЧ</t>
  </si>
  <si>
    <t>КОНШИН МАКСИМ АНТОНОВИЧ</t>
  </si>
  <si>
    <t>КОНЬКИН МАКСИМ АНАТОЛЬЕВИЧ</t>
  </si>
  <si>
    <t>КОНЬКИНА ДАРИНА АНАТОЛЬЕВНА</t>
  </si>
  <si>
    <t>КОРЕНЕВ ВИКТОР АЛЕКСАНДРОВИЧ</t>
  </si>
  <si>
    <t>КОРОТАЕВ КОНСТАНТИН ВИКТОРОВИЧ</t>
  </si>
  <si>
    <t>КРАТИРОВА МАРИЯ ДМИТРИЕВНА</t>
  </si>
  <si>
    <t>КРЕМЕНЕЦКАЯ ВАЛЕРИЯ АНДРЕЕВНА</t>
  </si>
  <si>
    <t>КРИВОШЕИН ИГНАТ ГЕОРГИЕВИЧ</t>
  </si>
  <si>
    <t>КРЮКОВ ЕГОР ЮРЬЕВИЧ</t>
  </si>
  <si>
    <t>КРЯЖЕВА ЮЛИЯ</t>
  </si>
  <si>
    <t>КУДРЕВАНОВ КИРИЛЛ АЛЕКСЕЕВИЧ</t>
  </si>
  <si>
    <t>КУДРИНСКИЙ РОМАН СЕРГЕЕВИЧ</t>
  </si>
  <si>
    <t>КУДРЯШОВ ВЛАДИСЛАВ АРТЁМОВИЧ</t>
  </si>
  <si>
    <t>КУДРЯШОВА МИЛЕНА АРТЁМОВНА</t>
  </si>
  <si>
    <t>КУЗНЕЦОВ АНТОН ЕВГЕНЬЕВИЧ</t>
  </si>
  <si>
    <t>КУЗНЕЦОВ РОМАН ГЕРМАНОВИЧ</t>
  </si>
  <si>
    <t>КУЗНЕЦОВ СЕРГЕЙ ГЕРМАНОВИЧ</t>
  </si>
  <si>
    <t>КУЗНЕЦОВА АНАСТАСИЯ ОЛЕГОВНА</t>
  </si>
  <si>
    <t>КУЗНЕЦОВА ВАЛЕРИЯ ЕВГЕНЬЕВНА</t>
  </si>
  <si>
    <t>КУЗНЕЦОВА ВИКТОРИЯ АЛЕКСАНДРОВНА</t>
  </si>
  <si>
    <t>КУЗНЕЦОВА ДАРЬЯ АЛЕКСАНДРОВНА</t>
  </si>
  <si>
    <t>КУЗЬМИН МАКСИМ АЛЕКСЕЕВИЧ</t>
  </si>
  <si>
    <t>КУЗЬМИНА АЛЁНА АНАТОЛЬЕВНА</t>
  </si>
  <si>
    <t>КУЙБИН АНТОН МИХАЙЛОВИЧ</t>
  </si>
  <si>
    <t>КУРИЛОВ КИРИЛЛ ГЕОРГИЕВИЧ</t>
  </si>
  <si>
    <t>КУЧЕРОВ ТИМУР МАКСИМОВИЧ</t>
  </si>
  <si>
    <t>КУЧЕРОВА ЭЛЛИНА МАКСИМОВНА</t>
  </si>
  <si>
    <t>КУШЕВА ОЛЕСЯ ВЛАДИМИРОВНА</t>
  </si>
  <si>
    <t>ЛАВРЕНКО ЖАННА ИЛЬИНИЧНА</t>
  </si>
  <si>
    <t>ЛАВРОВА АНАСТАСИЯ АЛЕКСАНДРОВНА</t>
  </si>
  <si>
    <t>ЛАПИН ДАНИИЛ ЮРЬЕВИЧ</t>
  </si>
  <si>
    <t>ЛАПИНА КСЕНИЯ САРГЕЕВНА</t>
  </si>
  <si>
    <t>ЛАПИНА ЛАДА ЮРЬЕВНА</t>
  </si>
  <si>
    <t xml:space="preserve">ЛАПИНА ПОЛИНА </t>
  </si>
  <si>
    <t xml:space="preserve">ЛАЩИНОВСКИЙ ЕГОР </t>
  </si>
  <si>
    <t>ЛЕСНИКОВ МАКСИМ АЛЕКСАНДРОВИЧ</t>
  </si>
  <si>
    <t>ЛИТОНИН МАТВЕЙ</t>
  </si>
  <si>
    <t>ЛОГАШОВА ВАРВАРА ЮРЬЕВНА</t>
  </si>
  <si>
    <t>ЛУКИН АНДРЕЙ ИГОРЕВИЧ</t>
  </si>
  <si>
    <t>ЛЫСЕНКОВ КИРИЛЛ ДМИТРИЕВИЧ</t>
  </si>
  <si>
    <t>ЛЫСЕНКОВА ДАРЬЯ АЛЕКСЕЕВНА</t>
  </si>
  <si>
    <t>МАКСИМОВА МИРОСЛАВА МАКСИМОВНА</t>
  </si>
  <si>
    <t>МАЛОВАНИН НИКИТА ЕВГЕНЬЕВИЧ</t>
  </si>
  <si>
    <t>МАНОВ МИХАИЛ МИХАЙЛОВИЧ</t>
  </si>
  <si>
    <t>МАНОВА АНАСТАСИЯ МИХАЙЛОВНА</t>
  </si>
  <si>
    <t>МАНОВА НАТАЛЬЯ МИХАЙЛОВНА</t>
  </si>
  <si>
    <t>МАСЛУХИН ВАДИМ НИКОЛАЕВИЧ</t>
  </si>
  <si>
    <t>МАТВЕЕВ КИРИЛЛ ЗУРАБОВИЧ</t>
  </si>
  <si>
    <t>МЕДВЕДЕВ ДАНИЛ ЕВГЕНЬЕВИЧ</t>
  </si>
  <si>
    <t>МЕДВЕДЕВА ЮЛИЯ СЕРГЕЕВНА</t>
  </si>
  <si>
    <t>МЕЛЬНИКОВ КИРИЛЛ АНДРЕЕВИЧ</t>
  </si>
  <si>
    <t>МИГУТИН ЕГОР НИКОЛАЕВИЧ</t>
  </si>
  <si>
    <t>МИРОНОВ ВАДИМ МИХАЙЛОВИЧ</t>
  </si>
  <si>
    <t>МИРОНОВ ВЯЧЕСЛАВ МИХАЙЛОВИЧ</t>
  </si>
  <si>
    <t>МИТЛАШ КСЕНИЯ АЛЕКСАНДРОВНА</t>
  </si>
  <si>
    <t>МИТЮКЛЯЕВ МАКСИМ АЛЕКСАНДРОВИЧ</t>
  </si>
  <si>
    <t>МИХАЙЛОВСКИЙ ДЕНИС АЛЕКСЕЕВИЧ</t>
  </si>
  <si>
    <t>МИХАЙЛОВСКИЙ МАКСИМ АЛЕКСЕЕВИЧ</t>
  </si>
  <si>
    <t>МИШЕНИН КИРИЛЛ СЕРГЕЕВИЧ</t>
  </si>
  <si>
    <t>МОЗГОВ МАКАР ИГОРЕВИЧ</t>
  </si>
  <si>
    <t>МОЗГОВА ВЕРОНИКА ИГОРЕВНА</t>
  </si>
  <si>
    <t>МОРОЗОВ РУСЛАН ОЛЕГОВИЧ</t>
  </si>
  <si>
    <t>МУРАВЬЁВ КОНСТАНТИН РУСЛАНОВ.</t>
  </si>
  <si>
    <t xml:space="preserve">НАГОВИЦИН АНТОН АЛЕКСЕЕВИЧ </t>
  </si>
  <si>
    <t>НАГОВИЦИНА АЛИНА ДМИТРИЕВНА</t>
  </si>
  <si>
    <t>НАГОВИЦЫН АНДРЕЙ АЛЕКСЕЕВИЧ</t>
  </si>
  <si>
    <t>НАГОВИЦЫНА КСЕНИЯ АЛЕКСЕЕВНА</t>
  </si>
  <si>
    <t>НАЛИВУШКИНА АЛЬБИНА СЕРГЕЕВНА</t>
  </si>
  <si>
    <t>НАЛИВУШКИНА СОФИЯ СЕРГЕЕВНА</t>
  </si>
  <si>
    <t>НАЛИТОВА АРИНА ВАЛЕНТИНОВНА</t>
  </si>
  <si>
    <t>НЕЛЮБИНА ПОЛИНА АРТЁМОВНА</t>
  </si>
  <si>
    <t>НИКИФОРОВ МИЛОСЛАВ ДМИТРИЕВ.</t>
  </si>
  <si>
    <t>НИКИФОРОВ САВЕЛИЙ СЕРГЕЕВИЧ</t>
  </si>
  <si>
    <t>НИКИФОРОВА АЛЕКСАНДРА РОМАН.</t>
  </si>
  <si>
    <t>НИКИФОРОВА ВАЛЕРИЯ РОМАНОВНА</t>
  </si>
  <si>
    <t>НИКИФОРОВА ЮСТИНА ДМИТРИЕВНА</t>
  </si>
  <si>
    <t>ОВСЯНИКОВА АРИНА АЛЕКСАНДРОВНА</t>
  </si>
  <si>
    <t>ОВСЯННИКОВ ВИКТОР АЛЕКСАНДРОВИЧ</t>
  </si>
  <si>
    <t>ОГЛОБЛИНА АННА ИГОРЕВНА</t>
  </si>
  <si>
    <t>ОГЛОБЛИНА ВЕРОНИКА ИГОРЕВНА</t>
  </si>
  <si>
    <t>ОШЕТЯК КСЕНИЯ ИЛЬИНИЧНА</t>
  </si>
  <si>
    <t>ОШЕТЯК ПОЛИНА ИЛЬИНИЧНА</t>
  </si>
  <si>
    <t>ПАНКОВА АЛЕСЯ СЕРГЕЕВНА</t>
  </si>
  <si>
    <t>ПАХОЛКОВА АННА АЛЕКСЕЕВНА</t>
  </si>
  <si>
    <t>ПАХОЛКОВА ЛИЯ ДМИТРЕВНА</t>
  </si>
  <si>
    <t>ПЕТРОВА ВИКТОРИЯ НИКОЛАЕВНА</t>
  </si>
  <si>
    <t>ПЛАТОНОВ АЛЕКСАНДР ИВАНОВИЧ</t>
  </si>
  <si>
    <t>ПЛОШКИН ДАНИЛ СЕРГЕЕВИЧ</t>
  </si>
  <si>
    <t>ПЛОШКИН НИКИТА ДМИТРИЕВИЧ</t>
  </si>
  <si>
    <t>ПОЛАТОВ ИВАН РУСЛАНОВИЧ</t>
  </si>
  <si>
    <t>ПОЛАТОВА ВАРВАРА РУСЛАНОВНА</t>
  </si>
  <si>
    <t>ПОНОМАРЁВ ЕГОР АЛЕКСАНДРОВИЧ</t>
  </si>
  <si>
    <t>ПОНОМАРЁВ СТЕПАН ЕВГЕНЬЕВИЧ</t>
  </si>
  <si>
    <t>ПОПОВ ВЛАДИСЛАВ ЮРЬЕВИЧ</t>
  </si>
  <si>
    <t>ПОПОВ КИРИЛЛ АНДРЕЕВИЧ</t>
  </si>
  <si>
    <t>ПОПОВ МИХАИЛ ЕВГЕНЬЕВИЧ</t>
  </si>
  <si>
    <t>ПОПОВ РОМАН АРТЁМОВИЧ</t>
  </si>
  <si>
    <t>ПОПОВ СЕРАФИМ СЕРГЕЕВИЧ</t>
  </si>
  <si>
    <t>ПОПОВА ВАЛЕРИЯ ГЕННАДЬЕВНА</t>
  </si>
  <si>
    <t>ПОПОВА ЕКАТЕРИНА ЕВГЕНЬЕВНА</t>
  </si>
  <si>
    <t>ПОПОВА МИЛЕНА</t>
  </si>
  <si>
    <t>ПОПУЛОВСКИЙ ДМИТРИЙ НИКОЛАЕВ.</t>
  </si>
  <si>
    <t>ПОТЁМКИН АРТЁМ РОМАНОВИЧ</t>
  </si>
  <si>
    <t>ПРИЛУЦКАЯ ДАРЬЯ АНДРЕЕВНА</t>
  </si>
  <si>
    <t>ПРОВОРОВА АРИНА РОМАНОВНА</t>
  </si>
  <si>
    <t>ПРОВОРОВА СВЕТЛАНА РОМАНОВНА</t>
  </si>
  <si>
    <t>ПРОКУШЕВА ВЕРОНИКА РОМАНОВНА</t>
  </si>
  <si>
    <t>ПРОНИЧЕВ МАКСИМ ВЛАДИМИРОВИЧ</t>
  </si>
  <si>
    <t>ПУШКИН ИВАН ЮЛАЕВИЧ</t>
  </si>
  <si>
    <t>ПУШКИН РОМАН АЛЕКСЕЕВИЧ</t>
  </si>
  <si>
    <t>ПУШКИНА ВАСИЛИСА ЮЛАЕВНА</t>
  </si>
  <si>
    <t>ПУШНИКОВ ИЛЬЯ СТАНИСЛАВОВИЧ</t>
  </si>
  <si>
    <t>ПУШНИКОВ КИРИЛЛ СТАНИСЛАВОВИЧ</t>
  </si>
  <si>
    <t>ПШЕНИЧНИКОВ АРСЕНИЙ ЮРЬЕВИЧ</t>
  </si>
  <si>
    <t>ПШЕНИЧНИКОВ ВСЕВОЛОД ЮРЬЕВИЧ</t>
  </si>
  <si>
    <t>РАКОВ ЕГОР ВЛАДИМИРОВИЧ</t>
  </si>
  <si>
    <t>РАКОВ РОДИОН ДЕНИСОВИЧ</t>
  </si>
  <si>
    <t>РАКОВА ДАРЬЯ ВЛАДИМИРОВНА</t>
  </si>
  <si>
    <t>РАЧИНСКАЯ ДАРЬЯ МИХАЙЛОВНА</t>
  </si>
  <si>
    <t>РЕДЧЕНКО СЕРГЕЙ НИКОЛАЕВИЧ</t>
  </si>
  <si>
    <t>РЕЗВАЯ ЯНА НИКОЛАЕВНА</t>
  </si>
  <si>
    <t xml:space="preserve">РЕУТОВА СОФЬЯ </t>
  </si>
  <si>
    <t>РОГАЛЕВ СТЕПАН АНДРЕЕВИЧ</t>
  </si>
  <si>
    <t>РЫЖОВ АЛЕКСЕЙ АЛЕКСАНДРОВИЧ</t>
  </si>
  <si>
    <t>РЫЖОВ РОДИОН АЛЕКСАНДРОВИЧ</t>
  </si>
  <si>
    <t>РЯБОВ АЛЬБЕРТ НИКОЛАЕВИЧ</t>
  </si>
  <si>
    <t>САВИЧЕВА ЕКАТЕРИНА АЛЕКСЕЕВНА</t>
  </si>
  <si>
    <t>САДАЕВА ИМАН ИСАЕВНА</t>
  </si>
  <si>
    <t>САДАЕВА ЯСМИНА ИСАЕВНА</t>
  </si>
  <si>
    <t>САКУЛИН РОМАН ДМИТРИЕВИЧ</t>
  </si>
  <si>
    <t>САКУЛИНА КАРИНА  ДМИТРИЕВНА</t>
  </si>
  <si>
    <t>САЛЬНИКОВА ЛЮДМИЛА ЮРЬЕВНА</t>
  </si>
  <si>
    <t>САПАРОВА ВАЛЕРИЯ</t>
  </si>
  <si>
    <t>СЕМЁНОВА ВЕРОНИКА ВИТАЛЬЕВНА</t>
  </si>
  <si>
    <t>СЕРГАЧЁВ ИЛЬЯ ИВАНОВИЧ</t>
  </si>
  <si>
    <t>СЕРГАЧЁВА АНЖЕЛА АЛЕКСЕЕВНА</t>
  </si>
  <si>
    <t>СЕРГАЧЁВА ЮЛИЯ ИВАНОВНА</t>
  </si>
  <si>
    <t>СЕРОВ ИВАН МИХАЙЛОВИЧ</t>
  </si>
  <si>
    <t>СЕРОВА ЕКАТЕРИНА МИХАЙЛОВНА</t>
  </si>
  <si>
    <t>СИГИДА ДМИТРИЙ МИХАЙЛОВИЧ</t>
  </si>
  <si>
    <t>СИНИЦЫН ВАДИМ АРТЁМОВИЧ</t>
  </si>
  <si>
    <t>СИНИЦЫН ПАВЕЛ АРТЁМОВИЧ</t>
  </si>
  <si>
    <t>СКОРОДУМОВ АЛЕКСАНДР ВАЛЕРЬЕВ.</t>
  </si>
  <si>
    <t>СКОРОДУМОВА ЛЮДМИЛА АНАТОЛ.</t>
  </si>
  <si>
    <t>СКРЕБКОВА ЕЛИЗАВЕТА ЕВГЕНЬЕВНА</t>
  </si>
  <si>
    <t>СМЕЛКОВ НИКИТА ЕВГЕНЬЕВИЧ</t>
  </si>
  <si>
    <t>СМИРНОВ ДАНИИЛ АНДРЕЕВИЧ</t>
  </si>
  <si>
    <t>СМИРНОВ ЕГОР АЛЕКСЕЕВИЧ</t>
  </si>
  <si>
    <t>СМИРНОВ ИЛЬЯ АЛЕКСЕЕВИЧ</t>
  </si>
  <si>
    <t>СМИРНОВ МИХАИЛ АЛЕКСАНДРОВИЧ</t>
  </si>
  <si>
    <t>СМИРНОВА АЛЕСЯ</t>
  </si>
  <si>
    <t>СМИРНОВА АЛИСА АЛЕКСАНДРОВНА</t>
  </si>
  <si>
    <t>СМИРНОВА АЛЬБИНА АЛЕКСАНДРОВ.</t>
  </si>
  <si>
    <t>СМИРНОВА ВЕРОНИКА АЛЕКСАНДРОВНА</t>
  </si>
  <si>
    <t>СМИРНОВА ВИКТОРИЯ СЕРГЕЕВНА</t>
  </si>
  <si>
    <t>СМИРНОВА ЕКАТЕРИНА АЛЕКСЕЕВНА</t>
  </si>
  <si>
    <t>СМИРНОВА ЕЛИЗАВЕТА АЛЕКСЕЕВНА</t>
  </si>
  <si>
    <t>СМИРНОВА НАТАЛЬЯ ЛЕОНИДОВНА</t>
  </si>
  <si>
    <t>СМОЛИН СТЕПАН</t>
  </si>
  <si>
    <t>СОБАНИНА ЕЛИЗАВЕТА АЛЕКСАНДРОВНА</t>
  </si>
  <si>
    <t>СОБАНИНА ЮЛИАНА АЛЕКСАНДРОВНА</t>
  </si>
  <si>
    <t>СОКОЛОВА АНАСТАСИЯ СЕРГЕЕВНА</t>
  </si>
  <si>
    <t>СОКОЛОВА ПОЛИНА ЕВГЕНЬЕВНА</t>
  </si>
  <si>
    <t>СОРОКИН АНДРЕЙ СЕРГЕЕВИЧ</t>
  </si>
  <si>
    <t xml:space="preserve">СОРОКИНА АНАСТАСИЯ </t>
  </si>
  <si>
    <t>СОРОЧАЙКИНА ВИКТОРИЯ АЛЕКСАНДРОВНА</t>
  </si>
  <si>
    <t>СТОЛБОВ ЭДУАРД АНДРЕЕВИЧ</t>
  </si>
  <si>
    <t>ТАЛАШОВ АЛЕКСАНДР АНДРЕЕВИЧ</t>
  </si>
  <si>
    <t>ТАЛАШОВ МАТВЕЙ АНДРЕЕВИЧ</t>
  </si>
  <si>
    <t>ТЕРЕНТЬЕВ ДЕНИС ДМИТРИЕВИЧ</t>
  </si>
  <si>
    <t>ТЕРЕНТЬЕВА СОФИЯ ДМИТРИЕВНА</t>
  </si>
  <si>
    <t>ТЕРЕНТЬЕВА СОФИЯ МИХАЙЛОВНА</t>
  </si>
  <si>
    <t>ТИХОМИРОВ ЕГОР</t>
  </si>
  <si>
    <t>ТРЕБИЧ ДАРЬЯ ВАЛЕНТИНОВНА</t>
  </si>
  <si>
    <t>ТРЕБИЧ ЕГОР ВАЛЕНТИНОВИЧ</t>
  </si>
  <si>
    <t xml:space="preserve">ТЮЛЕНЕВА СОФЬЯ </t>
  </si>
  <si>
    <t>УХИН МИХАИЛ СЕРГЕЕВИЧ</t>
  </si>
  <si>
    <t>УХИНА МАРИЯ СЕРГЕЕВНА</t>
  </si>
  <si>
    <t>ФАТЕЕВ ПАВЕЛ АЛЕКСАНДРОВИЧ</t>
  </si>
  <si>
    <t>ФЕДЯЕВ КОНСТАНТИН МИХАЙЛОВИЧ</t>
  </si>
  <si>
    <t>ХАКАНА ДАНИИЛ АНДРЕЕВИЧ</t>
  </si>
  <si>
    <t>ХАКАНА ИЛЬЯ АНДРЕЕВИЧ</t>
  </si>
  <si>
    <t>ХЛАНЬ ДАРЬЯ ПАВЛОВНА</t>
  </si>
  <si>
    <t>ХРИПИН АЛЕКСАНДР СЕРГЕЕВИЧ</t>
  </si>
  <si>
    <t>ХРИПИН СЕРГЕЙ АЛЕКСЕЕВИЧ</t>
  </si>
  <si>
    <t>ХУДОЖИЛОВ АНТОН ВИКТОРОВИЧ</t>
  </si>
  <si>
    <t>ХУДОЖИЛОВ МИХАИЛ ВИКТОРОВИЧ</t>
  </si>
  <si>
    <t>ЧЕЛПАННИКОВ НИКИТА АЛЕКСЕЕВИЧ</t>
  </si>
  <si>
    <t>ЧЕРЕПОВЕЦКАЯ ЗЛАТОСЛАВА НИКОЛАЕВНА</t>
  </si>
  <si>
    <t>ЧЕЧИХИН ИВАН ДМИТРИЕВИЧ</t>
  </si>
  <si>
    <t>ЧЕЧИХИН ОЛЕГ ДМИТРИЕВИЧ</t>
  </si>
  <si>
    <t>ЧЕЧИХИН ПАВЕЛ ДМИТРИЕВИЧ</t>
  </si>
  <si>
    <t>ЧЕЧИХИНА АЛЁНА ДМИТРИЕВНА</t>
  </si>
  <si>
    <t>ЧЕЧИХИНА ЕЛЕНА ДМИТРИЕВНА</t>
  </si>
  <si>
    <t>ЧЕЧИХИНА МАРИЯ  ДМИТРИЕВНА</t>
  </si>
  <si>
    <t>ЧУХИН ИВАН МИХАЙЛОВИЧ</t>
  </si>
  <si>
    <t>ШАБАШОВ МИХАИЛ АНТОНОВИЧ</t>
  </si>
  <si>
    <t>ШАУЛИНА АНАСТАСИЯ ИГОРЕВНА</t>
  </si>
  <si>
    <t>ШЕМЯКИНА АЛИНА  АЛЕКСЕЕВНА</t>
  </si>
  <si>
    <t>ШЕМЯКИНА ВИКТОРИЯ АЛЕКСЕЕВНА</t>
  </si>
  <si>
    <t>ШИЛОВСКАЯ УЛЬЯНА ИГОРЕВНА</t>
  </si>
  <si>
    <t>ШИЛОВСКИЙ ДАНИИЛ ИГОРЕВИЧ</t>
  </si>
  <si>
    <t>ШИРОКОВА ИНГА ЮРЬЕВНА</t>
  </si>
  <si>
    <t>ШИШЛЯКОВ АЛЕКСЕЙ СЕРГЕЕВИЧ</t>
  </si>
  <si>
    <t>ШИШЛЯКОВ АНДРЕЙ АЛЕКСАНДРОВ.</t>
  </si>
  <si>
    <t>ШИШЛЯКОВА АЛЕСЯ СЕРГЕЕВНА</t>
  </si>
  <si>
    <t>ШУТОВ АРТЁМ СЕРГЕЕВИЧ</t>
  </si>
  <si>
    <t>ШУТОВ ВЛАДИМИР СЕРГЕЕВИЧ</t>
  </si>
  <si>
    <t>ШУТОВ ВЯЧЕСЛАВ СЕРГЕЕВИЧ</t>
  </si>
  <si>
    <t>ШУТОВА ВИКТОРИЯ СЕРГЕЕВНА</t>
  </si>
  <si>
    <t>ШУТОВА ИРИНА АЛЕКСЕЕВНА</t>
  </si>
  <si>
    <t>ЩЕГОЛИНА ЕЛИЗАВЕТА СЕРГЕЕВНА</t>
  </si>
  <si>
    <t>ЩЕГОЛИНА ПОЛИНА СЕРГЕЕВНА</t>
  </si>
  <si>
    <t>ЩЕЛКУНОВА АНАСТАСИЯ АЛЕКСЕЕВНА</t>
  </si>
  <si>
    <t>ЯЧИНА УЛЬЯНА ИВАНОВНА</t>
  </si>
  <si>
    <t>ГОД РОЖДЕНИЯ</t>
  </si>
  <si>
    <t>сегодня</t>
  </si>
  <si>
    <t>1 год</t>
  </si>
  <si>
    <t>1 год 6 месецев</t>
  </si>
  <si>
    <t>2 года</t>
  </si>
  <si>
    <t>2 год 6 месецев</t>
  </si>
  <si>
    <t>3 год</t>
  </si>
  <si>
    <t>3 год 6 месецев</t>
  </si>
  <si>
    <t>4 год</t>
  </si>
  <si>
    <t>4 год 6 месецев</t>
  </si>
  <si>
    <t>5 год</t>
  </si>
  <si>
    <t>5 год 6 месецев</t>
  </si>
  <si>
    <t>люди возраст 1 года,  день рождения в АПРЕЛЕ</t>
  </si>
  <si>
    <t>люди возраст 1 год 6 месецев,  день рождения в АПРЕЛЕ</t>
  </si>
  <si>
    <t>люди возраст 2 год,  день рождения в АПРЕЛЕ</t>
  </si>
  <si>
    <t>люди возраст 2 год 6 месецев,  день рождения в АПРЕЛЕ</t>
  </si>
  <si>
    <t>люди возраст 3 год,  день рождения в АПРЕЛЕ</t>
  </si>
  <si>
    <t>люди возраст 3 год 6 месецев,  день рождения в АПРЕЛЕ</t>
  </si>
  <si>
    <t>люди возраст 4 год,  день рождения в АПРЕЛЕ</t>
  </si>
  <si>
    <t>люди возраст 4 год 6 месецев,  день рождения в АПРЕЛЕ</t>
  </si>
  <si>
    <t>люди возраст 5 лет,  день рождения в АПРЕЛЕ</t>
  </si>
  <si>
    <t>люди возраст 5 год 6 месецев,  день рождения в АПРЕЛЕ</t>
  </si>
  <si>
    <t>люди возраст 6 год,  день рождения в АПРЕЛЕ</t>
  </si>
  <si>
    <t>люди возраст 6 год 6 месецев,  день рождения в АПРЕЛЕ</t>
  </si>
  <si>
    <t>люди возраст7 лет,  день рождения в АПРЕЛЕ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</si>
</sst>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 Cyr"/>
    </font>
    <font>
      <sz val="11"/>
      <color theme="1"/>
      <name val="Calibri"/>
      <scheme val="minor"/>
    </font>
    <font>
      <sz val="8"/>
      <name val="Arial Cyr"/>
      <charset val="204"/>
    </font>
    <font>
      <b/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/>
    <xf numFmtId="0" fontId="1" fillId="0" borderId="1" xfId="0" applyFont="1" applyFill="1" applyBorder="1" applyProtection="1">
      <protection locked="0"/>
    </xf>
    <xf numFmtId="0" fontId="3" fillId="0" borderId="1" xfId="0" applyFont="1" applyFill="1" applyBorder="1" applyProtection="1">
      <protection locked="0"/>
    </xf>
    <xf numFmtId="14" fontId="2" fillId="0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Font="1" applyFill="1" applyBorder="1"/>
    <xf numFmtId="0" fontId="3" fillId="0" borderId="1" xfId="0" applyFont="1" applyFill="1" applyBorder="1"/>
    <xf numFmtId="0" fontId="0" fillId="0" borderId="0" xfId="0" applyAlignment="1">
      <alignment vertical="center"/>
    </xf>
    <xf numFmtId="0" fontId="2" fillId="0" borderId="1" xfId="0" applyFont="1" applyFill="1" applyBorder="1" applyProtection="1">
      <protection locked="0"/>
    </xf>
    <xf numFmtId="14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Protection="1">
      <protection locked="0"/>
    </xf>
    <xf numFmtId="16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/>
    <xf numFmtId="0" fontId="0" fillId="0" borderId="0" xfId="0" applyFill="1"/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/>
    <xf numFmtId="0" fontId="6" fillId="0" borderId="1" xfId="0" applyFont="1" applyFill="1" applyBorder="1" applyProtection="1">
      <protection locked="0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14" fontId="2" fillId="0" borderId="1" xfId="0" applyNumberFormat="1" applyFont="1" applyFill="1" applyBorder="1" applyProtection="1">
      <protection locked="0"/>
    </xf>
    <xf numFmtId="17" fontId="2" fillId="0" borderId="1" xfId="0" applyNumberFormat="1" applyFont="1" applyFill="1" applyBorder="1" applyProtection="1">
      <protection locked="0"/>
    </xf>
    <xf numFmtId="0" fontId="6" fillId="0" borderId="1" xfId="0" applyFont="1" applyFill="1" applyBorder="1"/>
    <xf numFmtId="16" fontId="2" fillId="0" borderId="1" xfId="0" applyNumberFormat="1" applyFont="1" applyFill="1" applyBorder="1"/>
    <xf numFmtId="0" fontId="0" fillId="0" borderId="2" xfId="0" applyBorder="1" applyAlignment="1">
      <alignment vertical="center" wrapText="1"/>
    </xf>
    <xf numFmtId="0" fontId="0" fillId="0" borderId="1" xfId="0" applyBorder="1" applyAlignment="1">
      <alignment vertical="center" wrapText="1"/>
    </xf>
    <xf numFmtId="14" fontId="2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14" fontId="0" fillId="0" borderId="1" xfId="0" applyNumberFormat="1" applyBorder="1"/>
    <xf numFmtId="0" fontId="0" fillId="0" borderId="4" xfId="0" applyFill="1" applyBorder="1"/>
    <xf numFmtId="0" fontId="0" fillId="0" borderId="3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35"/>
  <sheetViews>
    <sheetView workbookViewId="0">
      <selection activeCell="E3" sqref="E3:E28"/>
    </sheetView>
  </sheetViews>
  <sheetFormatPr defaultRowHeight="15" x14ac:dyDescent="0.25"/>
  <cols>
    <col min="2" max="2" width="30.42578125" style="13" customWidth="1"/>
    <col min="3" max="3" width="9.140625" style="13"/>
    <col min="4" max="4" width="18" style="13" customWidth="1"/>
  </cols>
  <sheetData>
    <row r="2" spans="2:5" ht="45" x14ac:dyDescent="0.25">
      <c r="B2" s="17" t="s">
        <v>34</v>
      </c>
      <c r="C2" s="18" t="s">
        <v>35</v>
      </c>
      <c r="D2" s="17"/>
    </row>
    <row r="3" spans="2:5" x14ac:dyDescent="0.25">
      <c r="B3" s="6" t="s">
        <v>154</v>
      </c>
      <c r="C3" s="4">
        <v>41644</v>
      </c>
      <c r="D3" s="12"/>
      <c r="E3" s="1">
        <f ca="1">DATEDIF(C3,EOMONTH(NOW(),0),"m")</f>
        <v>3</v>
      </c>
    </row>
    <row r="4" spans="2:5" x14ac:dyDescent="0.25">
      <c r="B4" s="6" t="s">
        <v>271</v>
      </c>
      <c r="C4" s="4">
        <v>41639</v>
      </c>
      <c r="D4" s="12"/>
      <c r="E4" s="1">
        <f t="shared" ref="E4:E28" ca="1" si="0">DATEDIF(C4,EOMONTH(NOW(),0),"m")</f>
        <v>3</v>
      </c>
    </row>
    <row r="5" spans="2:5" x14ac:dyDescent="0.25">
      <c r="B5" s="3" t="s">
        <v>167</v>
      </c>
      <c r="C5" s="4">
        <v>41630</v>
      </c>
      <c r="D5" s="8"/>
      <c r="E5" s="1">
        <f t="shared" ca="1" si="0"/>
        <v>4</v>
      </c>
    </row>
    <row r="6" spans="2:5" x14ac:dyDescent="0.25">
      <c r="B6" s="6" t="s">
        <v>285</v>
      </c>
      <c r="C6" s="4">
        <v>41595</v>
      </c>
      <c r="D6" s="8"/>
      <c r="E6" s="1">
        <f t="shared" ca="1" si="0"/>
        <v>5</v>
      </c>
    </row>
    <row r="7" spans="2:5" x14ac:dyDescent="0.25">
      <c r="B7" s="3" t="s">
        <v>314</v>
      </c>
      <c r="C7" s="4">
        <v>41595</v>
      </c>
      <c r="D7" s="8"/>
      <c r="E7" s="1">
        <f t="shared" ca="1" si="0"/>
        <v>5</v>
      </c>
    </row>
    <row r="8" spans="2:5" x14ac:dyDescent="0.25">
      <c r="B8" s="5" t="s">
        <v>89</v>
      </c>
      <c r="C8" s="4">
        <v>41564</v>
      </c>
      <c r="D8" s="10"/>
      <c r="E8" s="1">
        <f t="shared" ca="1" si="0"/>
        <v>6</v>
      </c>
    </row>
    <row r="9" spans="2:5" x14ac:dyDescent="0.25">
      <c r="B9" s="3" t="s">
        <v>4</v>
      </c>
      <c r="C9" s="4">
        <v>41556</v>
      </c>
      <c r="D9" s="8"/>
      <c r="E9" s="1">
        <f t="shared" ca="1" si="0"/>
        <v>6</v>
      </c>
    </row>
    <row r="10" spans="2:5" x14ac:dyDescent="0.25">
      <c r="B10" s="6" t="s">
        <v>94</v>
      </c>
      <c r="C10" s="4">
        <v>41551</v>
      </c>
      <c r="D10" s="10"/>
      <c r="E10" s="1">
        <f t="shared" ca="1" si="0"/>
        <v>6</v>
      </c>
    </row>
    <row r="11" spans="2:5" x14ac:dyDescent="0.25">
      <c r="B11" s="3" t="s">
        <v>184</v>
      </c>
      <c r="C11" s="4">
        <v>41530</v>
      </c>
      <c r="D11" s="8"/>
      <c r="E11" s="1">
        <f t="shared" ca="1" si="0"/>
        <v>7</v>
      </c>
    </row>
    <row r="12" spans="2:5" x14ac:dyDescent="0.25">
      <c r="B12" s="6" t="s">
        <v>253</v>
      </c>
      <c r="C12" s="4">
        <v>41530</v>
      </c>
      <c r="D12" s="12"/>
      <c r="E12" s="1">
        <f t="shared" ca="1" si="0"/>
        <v>7</v>
      </c>
    </row>
    <row r="13" spans="2:5" x14ac:dyDescent="0.25">
      <c r="B13" s="6" t="s">
        <v>226</v>
      </c>
      <c r="C13" s="4">
        <v>41525</v>
      </c>
      <c r="D13" s="10"/>
      <c r="E13" s="1">
        <f t="shared" ca="1" si="0"/>
        <v>7</v>
      </c>
    </row>
    <row r="14" spans="2:5" x14ac:dyDescent="0.25">
      <c r="B14" s="5" t="s">
        <v>309</v>
      </c>
      <c r="C14" s="4">
        <v>41510</v>
      </c>
      <c r="D14" s="8"/>
      <c r="E14" s="1">
        <f t="shared" ca="1" si="0"/>
        <v>8</v>
      </c>
    </row>
    <row r="15" spans="2:5" x14ac:dyDescent="0.25">
      <c r="B15" s="5" t="s">
        <v>90</v>
      </c>
      <c r="C15" s="4">
        <v>41472</v>
      </c>
      <c r="D15" s="8"/>
      <c r="E15" s="1">
        <f t="shared" ca="1" si="0"/>
        <v>9</v>
      </c>
    </row>
    <row r="16" spans="2:5" x14ac:dyDescent="0.25">
      <c r="B16" s="3" t="s">
        <v>231</v>
      </c>
      <c r="C16" s="4">
        <v>41472</v>
      </c>
      <c r="D16" s="8"/>
      <c r="E16" s="1">
        <f t="shared" ca="1" si="0"/>
        <v>9</v>
      </c>
    </row>
    <row r="17" spans="2:5" x14ac:dyDescent="0.25">
      <c r="B17" s="5" t="s">
        <v>99</v>
      </c>
      <c r="C17" s="4">
        <v>41432</v>
      </c>
      <c r="D17" s="8"/>
      <c r="E17" s="1">
        <f t="shared" ca="1" si="0"/>
        <v>10</v>
      </c>
    </row>
    <row r="18" spans="2:5" x14ac:dyDescent="0.25">
      <c r="B18" s="3" t="s">
        <v>86</v>
      </c>
      <c r="C18" s="4">
        <v>41418</v>
      </c>
      <c r="D18" s="8"/>
      <c r="E18" s="1">
        <f t="shared" ca="1" si="0"/>
        <v>11</v>
      </c>
    </row>
    <row r="19" spans="2:5" x14ac:dyDescent="0.25">
      <c r="B19" s="3" t="s">
        <v>155</v>
      </c>
      <c r="C19" s="4">
        <v>41407</v>
      </c>
      <c r="D19" s="8"/>
      <c r="E19" s="1">
        <f t="shared" ca="1" si="0"/>
        <v>11</v>
      </c>
    </row>
    <row r="20" spans="2:5" x14ac:dyDescent="0.25">
      <c r="B20" s="6" t="s">
        <v>170</v>
      </c>
      <c r="C20" s="4">
        <v>41395</v>
      </c>
      <c r="D20" s="8"/>
      <c r="E20" s="1">
        <f t="shared" ca="1" si="0"/>
        <v>11</v>
      </c>
    </row>
    <row r="21" spans="2:5" x14ac:dyDescent="0.25">
      <c r="B21" s="6" t="s">
        <v>236</v>
      </c>
      <c r="C21" s="25">
        <v>41389</v>
      </c>
      <c r="D21" s="8"/>
      <c r="E21" s="1">
        <f t="shared" ca="1" si="0"/>
        <v>12</v>
      </c>
    </row>
    <row r="22" spans="2:5" x14ac:dyDescent="0.25">
      <c r="B22" s="5" t="s">
        <v>267</v>
      </c>
      <c r="C22" s="25">
        <v>41383</v>
      </c>
      <c r="D22" s="8"/>
      <c r="E22" s="1">
        <f t="shared" ca="1" si="0"/>
        <v>12</v>
      </c>
    </row>
    <row r="23" spans="2:5" x14ac:dyDescent="0.25">
      <c r="B23" s="3" t="s">
        <v>270</v>
      </c>
      <c r="C23" s="25">
        <v>41371</v>
      </c>
      <c r="D23" s="8"/>
      <c r="E23" s="1">
        <f t="shared" ca="1" si="0"/>
        <v>12</v>
      </c>
    </row>
    <row r="24" spans="2:5" x14ac:dyDescent="0.25">
      <c r="B24" s="3" t="s">
        <v>303</v>
      </c>
      <c r="C24" s="4">
        <v>41364</v>
      </c>
      <c r="D24" s="8"/>
      <c r="E24" s="1">
        <f t="shared" ca="1" si="0"/>
        <v>12</v>
      </c>
    </row>
    <row r="25" spans="2:5" x14ac:dyDescent="0.25">
      <c r="B25" s="3" t="s">
        <v>115</v>
      </c>
      <c r="C25" s="4">
        <v>41355</v>
      </c>
      <c r="D25" s="8"/>
      <c r="E25" s="1">
        <f t="shared" ca="1" si="0"/>
        <v>13</v>
      </c>
    </row>
    <row r="26" spans="2:5" x14ac:dyDescent="0.25">
      <c r="B26" s="3" t="s">
        <v>296</v>
      </c>
      <c r="C26" s="4">
        <v>41349</v>
      </c>
      <c r="D26" s="8"/>
      <c r="E26" s="1">
        <f t="shared" ca="1" si="0"/>
        <v>13</v>
      </c>
    </row>
    <row r="27" spans="2:5" x14ac:dyDescent="0.25">
      <c r="B27" s="5" t="s">
        <v>218</v>
      </c>
      <c r="C27" s="4">
        <v>41331</v>
      </c>
      <c r="D27" s="8"/>
      <c r="E27" s="1">
        <f t="shared" ca="1" si="0"/>
        <v>14</v>
      </c>
    </row>
    <row r="28" spans="2:5" x14ac:dyDescent="0.25">
      <c r="B28" s="5" t="s">
        <v>140</v>
      </c>
      <c r="C28" s="4">
        <v>41318</v>
      </c>
      <c r="D28" s="8"/>
      <c r="E28" s="1">
        <f t="shared" ca="1" si="0"/>
        <v>14</v>
      </c>
    </row>
    <row r="29" spans="2:5" x14ac:dyDescent="0.25">
      <c r="B29" s="6" t="s">
        <v>125</v>
      </c>
      <c r="C29" s="4">
        <v>41310</v>
      </c>
      <c r="D29" s="8"/>
    </row>
    <row r="30" spans="2:5" x14ac:dyDescent="0.25">
      <c r="B30" s="3" t="s">
        <v>92</v>
      </c>
      <c r="C30" s="4">
        <v>41307</v>
      </c>
      <c r="D30" s="8"/>
    </row>
    <row r="31" spans="2:5" x14ac:dyDescent="0.25">
      <c r="B31" s="3" t="s">
        <v>298</v>
      </c>
      <c r="C31" s="4">
        <v>41304</v>
      </c>
      <c r="D31" s="8"/>
    </row>
    <row r="32" spans="2:5" x14ac:dyDescent="0.25">
      <c r="B32" s="6" t="s">
        <v>304</v>
      </c>
      <c r="C32" s="4">
        <v>41302</v>
      </c>
      <c r="D32" s="8"/>
    </row>
    <row r="33" spans="2:5" x14ac:dyDescent="0.25">
      <c r="B33" s="3" t="s">
        <v>52</v>
      </c>
      <c r="C33" s="4">
        <v>41299</v>
      </c>
      <c r="D33" s="8"/>
    </row>
    <row r="34" spans="2:5" x14ac:dyDescent="0.25">
      <c r="B34" s="3" t="s">
        <v>44</v>
      </c>
      <c r="C34" s="4">
        <v>41284</v>
      </c>
      <c r="D34" s="8"/>
    </row>
    <row r="35" spans="2:5" x14ac:dyDescent="0.25">
      <c r="B35" s="5" t="s">
        <v>317</v>
      </c>
      <c r="C35" s="4">
        <v>41279</v>
      </c>
      <c r="D35" s="8"/>
    </row>
    <row r="36" spans="2:5" x14ac:dyDescent="0.25">
      <c r="B36" s="6" t="s">
        <v>146</v>
      </c>
      <c r="C36" s="4">
        <v>41258</v>
      </c>
      <c r="D36" s="8"/>
    </row>
    <row r="37" spans="2:5" x14ac:dyDescent="0.25">
      <c r="B37" s="5" t="s">
        <v>286</v>
      </c>
      <c r="C37" s="4">
        <v>41252</v>
      </c>
      <c r="D37" s="8"/>
    </row>
    <row r="38" spans="2:5" x14ac:dyDescent="0.25">
      <c r="B38" s="5" t="s">
        <v>10</v>
      </c>
      <c r="C38" s="4">
        <v>41247</v>
      </c>
      <c r="D38" s="10"/>
    </row>
    <row r="39" spans="2:5" x14ac:dyDescent="0.25">
      <c r="B39" s="6" t="s">
        <v>110</v>
      </c>
      <c r="C39" s="4">
        <v>41218</v>
      </c>
      <c r="D39" s="8"/>
    </row>
    <row r="40" spans="2:5" x14ac:dyDescent="0.25">
      <c r="B40" s="3" t="s">
        <v>16</v>
      </c>
      <c r="C40" s="4">
        <v>41215</v>
      </c>
      <c r="D40" s="8"/>
    </row>
    <row r="41" spans="2:5" x14ac:dyDescent="0.25">
      <c r="B41" s="6" t="s">
        <v>299</v>
      </c>
      <c r="C41" s="25">
        <v>41201</v>
      </c>
      <c r="D41" s="12"/>
    </row>
    <row r="42" spans="2:5" x14ac:dyDescent="0.25">
      <c r="B42" s="3" t="s">
        <v>43</v>
      </c>
      <c r="C42" s="25">
        <v>41198</v>
      </c>
      <c r="D42" s="8"/>
      <c r="E42">
        <v>15</v>
      </c>
    </row>
    <row r="43" spans="2:5" x14ac:dyDescent="0.25">
      <c r="B43" s="6" t="s">
        <v>310</v>
      </c>
      <c r="C43" s="25">
        <v>41196</v>
      </c>
      <c r="D43" s="8"/>
    </row>
    <row r="44" spans="2:5" x14ac:dyDescent="0.25">
      <c r="B44" s="5" t="s">
        <v>272</v>
      </c>
      <c r="C44" s="25">
        <v>41192</v>
      </c>
      <c r="D44" s="8"/>
    </row>
    <row r="45" spans="2:5" x14ac:dyDescent="0.25">
      <c r="B45" s="3" t="s">
        <v>249</v>
      </c>
      <c r="C45" s="4">
        <v>41165</v>
      </c>
      <c r="D45" s="8"/>
    </row>
    <row r="46" spans="2:5" x14ac:dyDescent="0.25">
      <c r="B46" s="6" t="s">
        <v>242</v>
      </c>
      <c r="C46" s="4">
        <v>41148</v>
      </c>
      <c r="D46" s="12"/>
    </row>
    <row r="47" spans="2:5" x14ac:dyDescent="0.25">
      <c r="B47" s="6" t="s">
        <v>106</v>
      </c>
      <c r="C47" s="4">
        <v>41129</v>
      </c>
      <c r="D47" s="12"/>
    </row>
    <row r="48" spans="2:5" x14ac:dyDescent="0.25">
      <c r="B48" s="3" t="s">
        <v>130</v>
      </c>
      <c r="C48" s="4">
        <v>41129</v>
      </c>
      <c r="D48" s="8"/>
    </row>
    <row r="49" spans="2:5" x14ac:dyDescent="0.25">
      <c r="B49" s="6" t="s">
        <v>141</v>
      </c>
      <c r="C49" s="4">
        <v>41114</v>
      </c>
      <c r="D49" s="8"/>
    </row>
    <row r="50" spans="2:5" x14ac:dyDescent="0.25">
      <c r="B50" s="6" t="s">
        <v>73</v>
      </c>
      <c r="C50" s="4">
        <v>41113</v>
      </c>
      <c r="D50" s="8"/>
    </row>
    <row r="51" spans="2:5" x14ac:dyDescent="0.25">
      <c r="B51" s="6" t="s">
        <v>112</v>
      </c>
      <c r="C51" s="4">
        <v>41105</v>
      </c>
      <c r="D51" s="8"/>
    </row>
    <row r="52" spans="2:5" x14ac:dyDescent="0.25">
      <c r="B52" s="3" t="s">
        <v>74</v>
      </c>
      <c r="C52" s="4">
        <v>41102</v>
      </c>
      <c r="D52" s="8"/>
    </row>
    <row r="53" spans="2:5" x14ac:dyDescent="0.25">
      <c r="B53" s="5" t="s">
        <v>137</v>
      </c>
      <c r="C53" s="4">
        <v>41098</v>
      </c>
      <c r="D53" s="8"/>
    </row>
    <row r="54" spans="2:5" x14ac:dyDescent="0.25">
      <c r="B54" s="3" t="s">
        <v>191</v>
      </c>
      <c r="C54" s="4">
        <v>41089</v>
      </c>
      <c r="D54" s="8"/>
    </row>
    <row r="55" spans="2:5" x14ac:dyDescent="0.25">
      <c r="B55" s="3" t="s">
        <v>327</v>
      </c>
      <c r="C55" s="4">
        <v>41089</v>
      </c>
      <c r="D55" s="8"/>
    </row>
    <row r="56" spans="2:5" x14ac:dyDescent="0.25">
      <c r="B56" s="3" t="s">
        <v>22</v>
      </c>
      <c r="C56" s="4">
        <v>41082</v>
      </c>
      <c r="D56" s="8"/>
    </row>
    <row r="57" spans="2:5" x14ac:dyDescent="0.25">
      <c r="B57" s="5" t="s">
        <v>204</v>
      </c>
      <c r="C57" s="4">
        <v>41079</v>
      </c>
      <c r="D57" s="8"/>
    </row>
    <row r="58" spans="2:5" x14ac:dyDescent="0.25">
      <c r="B58" s="6" t="s">
        <v>0</v>
      </c>
      <c r="C58" s="4">
        <v>41026</v>
      </c>
      <c r="D58" s="8"/>
    </row>
    <row r="59" spans="2:5" x14ac:dyDescent="0.25">
      <c r="B59" s="5" t="s">
        <v>2</v>
      </c>
      <c r="C59" s="25">
        <v>41022</v>
      </c>
      <c r="D59" s="8"/>
    </row>
    <row r="60" spans="2:5" x14ac:dyDescent="0.25">
      <c r="B60" s="5" t="s">
        <v>3</v>
      </c>
      <c r="C60" s="25">
        <v>41010</v>
      </c>
      <c r="D60" s="8"/>
    </row>
    <row r="61" spans="2:5" x14ac:dyDescent="0.25">
      <c r="B61" s="6" t="s">
        <v>157</v>
      </c>
      <c r="C61" s="4">
        <v>40998</v>
      </c>
      <c r="D61" s="12"/>
    </row>
    <row r="62" spans="2:5" x14ac:dyDescent="0.25">
      <c r="B62" s="3" t="s">
        <v>79</v>
      </c>
      <c r="C62" s="4">
        <v>40995</v>
      </c>
      <c r="D62" s="8"/>
      <c r="E62">
        <v>2</v>
      </c>
    </row>
    <row r="63" spans="2:5" x14ac:dyDescent="0.25">
      <c r="B63" s="6" t="s">
        <v>234</v>
      </c>
      <c r="C63" s="4">
        <v>40959</v>
      </c>
      <c r="D63" s="8"/>
    </row>
    <row r="64" spans="2:5" x14ac:dyDescent="0.25">
      <c r="B64" s="5" t="s">
        <v>326</v>
      </c>
      <c r="C64" s="4">
        <v>40948</v>
      </c>
      <c r="D64" s="8"/>
    </row>
    <row r="65" spans="2:5" x14ac:dyDescent="0.25">
      <c r="B65" s="6" t="s">
        <v>279</v>
      </c>
      <c r="C65" s="4">
        <v>40941</v>
      </c>
      <c r="D65" s="12"/>
    </row>
    <row r="66" spans="2:5" x14ac:dyDescent="0.25">
      <c r="B66" s="3" t="s">
        <v>53</v>
      </c>
      <c r="C66" s="4">
        <v>40935</v>
      </c>
      <c r="D66" s="8"/>
    </row>
    <row r="67" spans="2:5" x14ac:dyDescent="0.25">
      <c r="B67" s="6" t="s">
        <v>322</v>
      </c>
      <c r="C67" s="4">
        <v>40935</v>
      </c>
      <c r="D67" s="8"/>
    </row>
    <row r="68" spans="2:5" x14ac:dyDescent="0.25">
      <c r="B68" s="6" t="s">
        <v>175</v>
      </c>
      <c r="C68" s="4">
        <v>40918</v>
      </c>
      <c r="D68" s="8"/>
    </row>
    <row r="69" spans="2:5" x14ac:dyDescent="0.25">
      <c r="B69" s="6" t="s">
        <v>38</v>
      </c>
      <c r="C69" s="4">
        <v>40901</v>
      </c>
      <c r="D69" s="8"/>
    </row>
    <row r="70" spans="2:5" x14ac:dyDescent="0.25">
      <c r="B70" s="3" t="s">
        <v>307</v>
      </c>
      <c r="C70" s="4">
        <v>40883</v>
      </c>
      <c r="D70" s="8"/>
    </row>
    <row r="71" spans="2:5" x14ac:dyDescent="0.25">
      <c r="B71" s="5" t="s">
        <v>162</v>
      </c>
      <c r="C71" s="4">
        <v>40861</v>
      </c>
      <c r="D71" s="8"/>
    </row>
    <row r="72" spans="2:5" x14ac:dyDescent="0.25">
      <c r="B72" s="3" t="s">
        <v>281</v>
      </c>
      <c r="C72" s="25">
        <v>40831</v>
      </c>
      <c r="D72" s="8"/>
      <c r="E72" s="28"/>
    </row>
    <row r="73" spans="2:5" x14ac:dyDescent="0.25">
      <c r="B73" s="3" t="s">
        <v>323</v>
      </c>
      <c r="C73" s="25">
        <v>40827</v>
      </c>
      <c r="D73" s="10"/>
      <c r="E73" s="28">
        <v>25</v>
      </c>
    </row>
    <row r="74" spans="2:5" x14ac:dyDescent="0.25">
      <c r="B74" s="3" t="s">
        <v>260</v>
      </c>
      <c r="C74" s="25">
        <v>40826</v>
      </c>
      <c r="D74" s="8"/>
      <c r="E74" s="29"/>
    </row>
    <row r="75" spans="2:5" x14ac:dyDescent="0.25">
      <c r="B75" s="6" t="s">
        <v>177</v>
      </c>
      <c r="C75" s="4">
        <v>40807</v>
      </c>
      <c r="D75" s="8"/>
    </row>
    <row r="76" spans="2:5" x14ac:dyDescent="0.25">
      <c r="B76" s="6" t="s">
        <v>188</v>
      </c>
      <c r="C76" s="4">
        <v>40798</v>
      </c>
      <c r="D76" s="8"/>
    </row>
    <row r="77" spans="2:5" x14ac:dyDescent="0.25">
      <c r="B77" s="6" t="s">
        <v>211</v>
      </c>
      <c r="C77" s="4">
        <v>40798</v>
      </c>
      <c r="D77" s="8"/>
    </row>
    <row r="78" spans="2:5" x14ac:dyDescent="0.25">
      <c r="B78" s="6" t="s">
        <v>149</v>
      </c>
      <c r="C78" s="4">
        <v>40797</v>
      </c>
      <c r="D78" s="11"/>
    </row>
    <row r="79" spans="2:5" x14ac:dyDescent="0.25">
      <c r="B79" s="3" t="s">
        <v>197</v>
      </c>
      <c r="C79" s="4">
        <v>40785</v>
      </c>
      <c r="D79" s="8"/>
    </row>
    <row r="80" spans="2:5" x14ac:dyDescent="0.25">
      <c r="B80" s="3" t="s">
        <v>14</v>
      </c>
      <c r="C80" s="4">
        <v>40767</v>
      </c>
      <c r="D80" s="8"/>
    </row>
    <row r="81" spans="2:5" x14ac:dyDescent="0.25">
      <c r="B81" s="6" t="s">
        <v>12</v>
      </c>
      <c r="C81" s="4">
        <v>40753</v>
      </c>
      <c r="D81" s="8"/>
    </row>
    <row r="82" spans="2:5" x14ac:dyDescent="0.25">
      <c r="B82" s="3" t="s">
        <v>227</v>
      </c>
      <c r="C82" s="4">
        <v>40746</v>
      </c>
      <c r="D82" s="10"/>
    </row>
    <row r="83" spans="2:5" x14ac:dyDescent="0.25">
      <c r="B83" s="3" t="s">
        <v>9</v>
      </c>
      <c r="C83" s="4">
        <v>40740</v>
      </c>
      <c r="D83" s="11"/>
    </row>
    <row r="84" spans="2:5" x14ac:dyDescent="0.25">
      <c r="B84" s="3" t="s">
        <v>258</v>
      </c>
      <c r="C84" s="4">
        <v>40733</v>
      </c>
      <c r="D84" s="8"/>
    </row>
    <row r="85" spans="2:5" x14ac:dyDescent="0.25">
      <c r="B85" s="5" t="s">
        <v>329</v>
      </c>
      <c r="C85" s="4">
        <v>40690</v>
      </c>
      <c r="D85" s="8"/>
    </row>
    <row r="86" spans="2:5" x14ac:dyDescent="0.25">
      <c r="B86" s="3" t="s">
        <v>300</v>
      </c>
      <c r="C86" s="4">
        <v>40674</v>
      </c>
      <c r="D86" s="8"/>
    </row>
    <row r="87" spans="2:5" x14ac:dyDescent="0.25">
      <c r="B87" s="6" t="s">
        <v>1</v>
      </c>
      <c r="C87" s="25">
        <v>40658</v>
      </c>
      <c r="D87" s="8"/>
    </row>
    <row r="88" spans="2:5" x14ac:dyDescent="0.25">
      <c r="B88" s="3" t="s">
        <v>237</v>
      </c>
      <c r="C88" s="25">
        <v>40651</v>
      </c>
      <c r="D88" s="8"/>
    </row>
    <row r="89" spans="2:5" x14ac:dyDescent="0.25">
      <c r="B89" s="2" t="s">
        <v>120</v>
      </c>
      <c r="C89" s="25">
        <v>40641</v>
      </c>
      <c r="D89" s="8"/>
    </row>
    <row r="90" spans="2:5" x14ac:dyDescent="0.25">
      <c r="B90" s="5" t="s">
        <v>100</v>
      </c>
      <c r="C90" s="4">
        <v>40631</v>
      </c>
      <c r="D90" s="8"/>
      <c r="E90">
        <v>3</v>
      </c>
    </row>
    <row r="91" spans="2:5" x14ac:dyDescent="0.25">
      <c r="B91" s="2" t="s">
        <v>29</v>
      </c>
      <c r="C91" s="4">
        <v>40606</v>
      </c>
      <c r="D91" s="10"/>
    </row>
    <row r="92" spans="2:5" x14ac:dyDescent="0.25">
      <c r="B92" s="5" t="s">
        <v>228</v>
      </c>
      <c r="C92" s="4">
        <v>40600</v>
      </c>
      <c r="D92" s="8"/>
    </row>
    <row r="93" spans="2:5" x14ac:dyDescent="0.25">
      <c r="B93" s="5" t="s">
        <v>173</v>
      </c>
      <c r="C93" s="4">
        <v>40597</v>
      </c>
      <c r="D93" s="8"/>
    </row>
    <row r="94" spans="2:5" x14ac:dyDescent="0.25">
      <c r="B94" s="5" t="s">
        <v>107</v>
      </c>
      <c r="C94" s="4">
        <v>40583</v>
      </c>
      <c r="D94" s="8"/>
    </row>
    <row r="95" spans="2:5" x14ac:dyDescent="0.25">
      <c r="B95" s="5" t="s">
        <v>206</v>
      </c>
      <c r="C95" s="4">
        <v>40582</v>
      </c>
      <c r="D95" s="12"/>
    </row>
    <row r="96" spans="2:5" x14ac:dyDescent="0.25">
      <c r="B96" s="2" t="s">
        <v>150</v>
      </c>
      <c r="C96" s="4">
        <v>40563</v>
      </c>
      <c r="D96" s="10"/>
    </row>
    <row r="97" spans="2:5" x14ac:dyDescent="0.25">
      <c r="B97" s="5" t="s">
        <v>246</v>
      </c>
      <c r="C97" s="4">
        <v>40555</v>
      </c>
      <c r="D97" s="8"/>
    </row>
    <row r="98" spans="2:5" x14ac:dyDescent="0.25">
      <c r="B98" s="3" t="s">
        <v>85</v>
      </c>
      <c r="C98" s="4">
        <v>40554</v>
      </c>
      <c r="D98" s="8"/>
    </row>
    <row r="99" spans="2:5" x14ac:dyDescent="0.25">
      <c r="B99" s="5" t="s">
        <v>84</v>
      </c>
      <c r="C99" s="4">
        <v>40553</v>
      </c>
      <c r="D99" s="10"/>
    </row>
    <row r="100" spans="2:5" x14ac:dyDescent="0.25">
      <c r="B100" s="5" t="s">
        <v>153</v>
      </c>
      <c r="C100" s="4">
        <v>40553</v>
      </c>
      <c r="D100" s="8"/>
    </row>
    <row r="101" spans="2:5" x14ac:dyDescent="0.25">
      <c r="B101" s="5" t="s">
        <v>180</v>
      </c>
      <c r="C101" s="4">
        <v>40528</v>
      </c>
      <c r="D101" s="8"/>
    </row>
    <row r="102" spans="2:5" x14ac:dyDescent="0.25">
      <c r="B102" s="3" t="s">
        <v>289</v>
      </c>
      <c r="C102" s="4">
        <v>40508</v>
      </c>
      <c r="D102" s="8"/>
    </row>
    <row r="103" spans="2:5" x14ac:dyDescent="0.25">
      <c r="B103" s="5" t="s">
        <v>207</v>
      </c>
      <c r="C103" s="4">
        <v>40492</v>
      </c>
      <c r="D103" s="8"/>
    </row>
    <row r="104" spans="2:5" x14ac:dyDescent="0.25">
      <c r="B104" s="5" t="s">
        <v>256</v>
      </c>
      <c r="C104" s="4">
        <v>40490</v>
      </c>
      <c r="D104" s="8"/>
    </row>
    <row r="105" spans="2:5" x14ac:dyDescent="0.25">
      <c r="B105" s="2" t="s">
        <v>143</v>
      </c>
      <c r="C105" s="25">
        <v>40478</v>
      </c>
      <c r="D105" s="8"/>
    </row>
    <row r="106" spans="2:5" x14ac:dyDescent="0.25">
      <c r="B106" s="5" t="s">
        <v>126</v>
      </c>
      <c r="C106" s="25">
        <v>40469</v>
      </c>
      <c r="D106" s="8"/>
      <c r="E106">
        <v>35</v>
      </c>
    </row>
    <row r="107" spans="2:5" x14ac:dyDescent="0.25">
      <c r="B107" s="21" t="s">
        <v>294</v>
      </c>
      <c r="C107" s="25">
        <v>40461</v>
      </c>
      <c r="D107" s="12"/>
    </row>
    <row r="108" spans="2:5" x14ac:dyDescent="0.25">
      <c r="B108" s="5" t="s">
        <v>41</v>
      </c>
      <c r="C108" s="4">
        <v>40430</v>
      </c>
      <c r="D108" s="10"/>
    </row>
    <row r="109" spans="2:5" x14ac:dyDescent="0.25">
      <c r="B109" s="5" t="s">
        <v>315</v>
      </c>
      <c r="C109" s="4">
        <v>40429</v>
      </c>
      <c r="D109" s="8"/>
    </row>
    <row r="110" spans="2:5" x14ac:dyDescent="0.25">
      <c r="B110" s="5" t="s">
        <v>98</v>
      </c>
      <c r="C110" s="4">
        <v>40428</v>
      </c>
      <c r="D110" s="8"/>
    </row>
    <row r="111" spans="2:5" x14ac:dyDescent="0.25">
      <c r="B111" s="5" t="s">
        <v>274</v>
      </c>
      <c r="C111" s="4">
        <v>40420</v>
      </c>
      <c r="D111" s="8"/>
    </row>
    <row r="112" spans="2:5" x14ac:dyDescent="0.25">
      <c r="B112" s="5" t="s">
        <v>25</v>
      </c>
      <c r="C112" s="4">
        <v>40405</v>
      </c>
      <c r="D112" s="10"/>
    </row>
    <row r="113" spans="2:5" x14ac:dyDescent="0.25">
      <c r="B113" s="2" t="s">
        <v>116</v>
      </c>
      <c r="C113" s="4">
        <v>40385</v>
      </c>
      <c r="D113" s="8"/>
    </row>
    <row r="114" spans="2:5" x14ac:dyDescent="0.25">
      <c r="B114" s="5" t="s">
        <v>199</v>
      </c>
      <c r="C114" s="4">
        <v>40356</v>
      </c>
      <c r="D114" s="8"/>
    </row>
    <row r="115" spans="2:5" x14ac:dyDescent="0.25">
      <c r="B115" s="5" t="s">
        <v>118</v>
      </c>
      <c r="C115" s="4">
        <v>40336</v>
      </c>
      <c r="D115" s="8"/>
    </row>
    <row r="116" spans="2:5" x14ac:dyDescent="0.25">
      <c r="B116" s="5" t="s">
        <v>220</v>
      </c>
      <c r="C116" s="4">
        <v>40311</v>
      </c>
      <c r="D116" s="8"/>
    </row>
    <row r="117" spans="2:5" x14ac:dyDescent="0.25">
      <c r="B117" s="3" t="s">
        <v>59</v>
      </c>
      <c r="C117" s="25">
        <v>40267</v>
      </c>
      <c r="D117" s="8"/>
      <c r="E117">
        <v>4</v>
      </c>
    </row>
    <row r="118" spans="2:5" x14ac:dyDescent="0.25">
      <c r="B118" s="2" t="s">
        <v>39</v>
      </c>
      <c r="C118" s="25">
        <v>40263</v>
      </c>
      <c r="D118" s="8"/>
    </row>
    <row r="119" spans="2:5" x14ac:dyDescent="0.25">
      <c r="B119" s="5" t="s">
        <v>224</v>
      </c>
      <c r="C119" s="4">
        <v>40237</v>
      </c>
      <c r="D119" s="8"/>
    </row>
    <row r="120" spans="2:5" x14ac:dyDescent="0.25">
      <c r="B120" s="5" t="s">
        <v>51</v>
      </c>
      <c r="C120" s="4">
        <v>40210</v>
      </c>
      <c r="D120" s="8"/>
    </row>
    <row r="121" spans="2:5" x14ac:dyDescent="0.25">
      <c r="B121" s="5" t="s">
        <v>152</v>
      </c>
      <c r="C121" s="4">
        <v>40184</v>
      </c>
      <c r="D121" s="8"/>
    </row>
    <row r="122" spans="2:5" x14ac:dyDescent="0.25">
      <c r="B122" s="5" t="s">
        <v>265</v>
      </c>
      <c r="C122" s="4">
        <v>40183</v>
      </c>
      <c r="D122" s="8"/>
    </row>
    <row r="123" spans="2:5" x14ac:dyDescent="0.25">
      <c r="B123" s="5" t="s">
        <v>60</v>
      </c>
      <c r="C123" s="4">
        <v>40150</v>
      </c>
      <c r="D123" s="8"/>
    </row>
    <row r="124" spans="2:5" x14ac:dyDescent="0.25">
      <c r="B124" s="2" t="s">
        <v>225</v>
      </c>
      <c r="C124" s="4">
        <v>40139</v>
      </c>
      <c r="D124" s="10"/>
    </row>
    <row r="125" spans="2:5" x14ac:dyDescent="0.25">
      <c r="B125" s="5" t="s">
        <v>96</v>
      </c>
      <c r="C125" s="4">
        <v>40123</v>
      </c>
      <c r="D125" s="8"/>
    </row>
    <row r="126" spans="2:5" x14ac:dyDescent="0.25">
      <c r="B126" s="5" t="s">
        <v>80</v>
      </c>
      <c r="C126" s="25">
        <v>40115</v>
      </c>
      <c r="D126" s="8"/>
      <c r="E126">
        <v>45</v>
      </c>
    </row>
    <row r="127" spans="2:5" x14ac:dyDescent="0.25">
      <c r="B127" s="2" t="s">
        <v>221</v>
      </c>
      <c r="C127" s="4">
        <v>40067</v>
      </c>
      <c r="D127" s="8"/>
    </row>
    <row r="128" spans="2:5" x14ac:dyDescent="0.25">
      <c r="B128" s="5" t="s">
        <v>114</v>
      </c>
      <c r="C128" s="4">
        <v>40066</v>
      </c>
      <c r="D128" s="8"/>
    </row>
    <row r="129" spans="2:5" x14ac:dyDescent="0.25">
      <c r="B129" s="5" t="s">
        <v>241</v>
      </c>
      <c r="C129" s="4">
        <v>40059</v>
      </c>
      <c r="D129" s="8"/>
    </row>
    <row r="130" spans="2:5" x14ac:dyDescent="0.25">
      <c r="B130" s="2" t="s">
        <v>276</v>
      </c>
      <c r="C130" s="4">
        <v>40036</v>
      </c>
      <c r="D130" s="8"/>
    </row>
    <row r="131" spans="2:5" x14ac:dyDescent="0.25">
      <c r="B131" s="2" t="s">
        <v>321</v>
      </c>
      <c r="C131" s="4">
        <v>40005</v>
      </c>
      <c r="D131" s="10"/>
    </row>
    <row r="132" spans="2:5" x14ac:dyDescent="0.25">
      <c r="B132" s="2" t="s">
        <v>121</v>
      </c>
      <c r="C132" s="4">
        <v>39999</v>
      </c>
      <c r="D132" s="8"/>
    </row>
    <row r="133" spans="2:5" x14ac:dyDescent="0.25">
      <c r="B133" s="5" t="s">
        <v>179</v>
      </c>
      <c r="C133" s="4">
        <v>39994</v>
      </c>
      <c r="D133" s="8"/>
    </row>
    <row r="134" spans="2:5" x14ac:dyDescent="0.25">
      <c r="B134" s="5" t="s">
        <v>48</v>
      </c>
      <c r="C134" s="4">
        <v>39988</v>
      </c>
      <c r="D134" s="8"/>
    </row>
    <row r="135" spans="2:5" x14ac:dyDescent="0.25">
      <c r="B135" s="6" t="s">
        <v>88</v>
      </c>
      <c r="C135" s="4">
        <v>39962</v>
      </c>
      <c r="D135" s="8"/>
    </row>
    <row r="136" spans="2:5" x14ac:dyDescent="0.25">
      <c r="B136" s="5" t="s">
        <v>139</v>
      </c>
      <c r="C136" s="4">
        <v>39934</v>
      </c>
      <c r="D136" s="8"/>
    </row>
    <row r="137" spans="2:5" x14ac:dyDescent="0.25">
      <c r="B137" s="5" t="s">
        <v>250</v>
      </c>
      <c r="C137" s="4">
        <v>39934</v>
      </c>
      <c r="D137" s="8"/>
    </row>
    <row r="138" spans="2:5" x14ac:dyDescent="0.25">
      <c r="B138" s="5" t="s">
        <v>168</v>
      </c>
      <c r="C138" s="4">
        <v>39912</v>
      </c>
      <c r="D138" s="8"/>
    </row>
    <row r="139" spans="2:5" x14ac:dyDescent="0.25">
      <c r="B139" s="6" t="s">
        <v>201</v>
      </c>
      <c r="C139" s="4">
        <v>39895</v>
      </c>
      <c r="D139" s="8"/>
    </row>
    <row r="140" spans="2:5" x14ac:dyDescent="0.25">
      <c r="B140" s="3" t="s">
        <v>202</v>
      </c>
      <c r="C140" s="4">
        <v>39895</v>
      </c>
      <c r="D140" s="8"/>
    </row>
    <row r="141" spans="2:5" x14ac:dyDescent="0.25">
      <c r="B141" s="5" t="s">
        <v>55</v>
      </c>
      <c r="C141" s="4">
        <v>39885</v>
      </c>
      <c r="D141" s="10"/>
      <c r="E141">
        <v>5</v>
      </c>
    </row>
    <row r="142" spans="2:5" x14ac:dyDescent="0.25">
      <c r="B142" s="2" t="s">
        <v>223</v>
      </c>
      <c r="C142" s="4">
        <v>39881</v>
      </c>
      <c r="D142" s="10"/>
    </row>
    <row r="143" spans="2:5" x14ac:dyDescent="0.25">
      <c r="B143" s="5" t="s">
        <v>69</v>
      </c>
      <c r="C143" s="4">
        <v>39878</v>
      </c>
      <c r="D143" s="19"/>
    </row>
    <row r="144" spans="2:5" x14ac:dyDescent="0.25">
      <c r="B144" s="5" t="s">
        <v>83</v>
      </c>
      <c r="C144" s="4">
        <v>39856</v>
      </c>
      <c r="D144" s="10"/>
    </row>
    <row r="145" spans="2:5" x14ac:dyDescent="0.25">
      <c r="B145" s="2" t="s">
        <v>182</v>
      </c>
      <c r="C145" s="4">
        <v>39851</v>
      </c>
      <c r="D145" s="10"/>
    </row>
    <row r="146" spans="2:5" x14ac:dyDescent="0.25">
      <c r="B146" s="5" t="s">
        <v>196</v>
      </c>
      <c r="C146" s="4">
        <v>39848</v>
      </c>
      <c r="D146" s="10"/>
    </row>
    <row r="147" spans="2:5" x14ac:dyDescent="0.25">
      <c r="B147" s="5" t="s">
        <v>268</v>
      </c>
      <c r="C147" s="4">
        <v>39847</v>
      </c>
      <c r="D147" s="8"/>
    </row>
    <row r="148" spans="2:5" x14ac:dyDescent="0.25">
      <c r="B148" s="5" t="s">
        <v>81</v>
      </c>
      <c r="C148" s="4">
        <v>39826</v>
      </c>
      <c r="D148" s="8"/>
    </row>
    <row r="149" spans="2:5" x14ac:dyDescent="0.25">
      <c r="B149" s="2" t="s">
        <v>318</v>
      </c>
      <c r="C149" s="4">
        <v>39817</v>
      </c>
      <c r="D149" s="8"/>
    </row>
    <row r="150" spans="2:5" x14ac:dyDescent="0.25">
      <c r="B150" s="5" t="s">
        <v>132</v>
      </c>
      <c r="C150" s="4">
        <v>39809</v>
      </c>
      <c r="D150" s="20"/>
    </row>
    <row r="151" spans="2:5" x14ac:dyDescent="0.25">
      <c r="B151" s="2" t="s">
        <v>313</v>
      </c>
      <c r="C151" s="4">
        <v>39795</v>
      </c>
      <c r="D151" s="8"/>
    </row>
    <row r="152" spans="2:5" x14ac:dyDescent="0.25">
      <c r="B152" s="2" t="s">
        <v>257</v>
      </c>
      <c r="C152" s="4">
        <v>39765</v>
      </c>
      <c r="D152" s="10"/>
      <c r="E152">
        <v>0</v>
      </c>
    </row>
    <row r="153" spans="2:5" x14ac:dyDescent="0.25">
      <c r="B153" s="2" t="s">
        <v>64</v>
      </c>
      <c r="C153" s="4">
        <v>39716</v>
      </c>
      <c r="D153" s="8"/>
    </row>
    <row r="154" spans="2:5" x14ac:dyDescent="0.25">
      <c r="B154" s="21" t="s">
        <v>261</v>
      </c>
      <c r="C154" s="4">
        <v>39713</v>
      </c>
      <c r="D154" s="22"/>
    </row>
    <row r="155" spans="2:5" x14ac:dyDescent="0.25">
      <c r="B155" s="3" t="s">
        <v>243</v>
      </c>
      <c r="C155" s="4">
        <v>39702</v>
      </c>
      <c r="D155" s="8"/>
    </row>
    <row r="156" spans="2:5" x14ac:dyDescent="0.25">
      <c r="B156" s="21" t="s">
        <v>293</v>
      </c>
      <c r="C156" s="4">
        <v>39671</v>
      </c>
      <c r="D156" s="12"/>
    </row>
    <row r="157" spans="2:5" x14ac:dyDescent="0.25">
      <c r="B157" s="2" t="s">
        <v>187</v>
      </c>
      <c r="C157" s="4">
        <v>39667</v>
      </c>
      <c r="D157" s="10"/>
    </row>
    <row r="158" spans="2:5" x14ac:dyDescent="0.25">
      <c r="B158" s="5" t="s">
        <v>172</v>
      </c>
      <c r="C158" s="4">
        <v>39664</v>
      </c>
      <c r="D158" s="8"/>
    </row>
    <row r="159" spans="2:5" x14ac:dyDescent="0.25">
      <c r="B159" s="5" t="s">
        <v>97</v>
      </c>
      <c r="C159" s="4">
        <v>39627</v>
      </c>
      <c r="D159" s="8"/>
    </row>
    <row r="160" spans="2:5" x14ac:dyDescent="0.25">
      <c r="B160" s="5" t="s">
        <v>301</v>
      </c>
      <c r="C160" s="4">
        <v>39621</v>
      </c>
      <c r="D160" s="8"/>
    </row>
    <row r="161" spans="2:4" x14ac:dyDescent="0.25">
      <c r="B161" s="5" t="s">
        <v>78</v>
      </c>
      <c r="C161" s="4">
        <v>39620</v>
      </c>
      <c r="D161" s="8"/>
    </row>
    <row r="162" spans="2:4" x14ac:dyDescent="0.25">
      <c r="B162" s="5" t="s">
        <v>17</v>
      </c>
      <c r="C162" s="4">
        <v>39597</v>
      </c>
      <c r="D162" s="8"/>
    </row>
    <row r="163" spans="2:4" x14ac:dyDescent="0.25">
      <c r="B163" s="5" t="s">
        <v>263</v>
      </c>
      <c r="C163" s="4">
        <v>39587</v>
      </c>
      <c r="D163" s="8"/>
    </row>
    <row r="164" spans="2:4" x14ac:dyDescent="0.25">
      <c r="B164" s="5" t="s">
        <v>205</v>
      </c>
      <c r="C164" s="9">
        <v>39543</v>
      </c>
      <c r="D164" s="10"/>
    </row>
    <row r="165" spans="2:4" x14ac:dyDescent="0.25">
      <c r="B165" s="5" t="s">
        <v>76</v>
      </c>
      <c r="C165" s="4">
        <v>39538</v>
      </c>
      <c r="D165" s="12"/>
    </row>
    <row r="166" spans="2:4" x14ac:dyDescent="0.25">
      <c r="B166" s="2" t="s">
        <v>70</v>
      </c>
      <c r="C166" s="4">
        <v>39518</v>
      </c>
      <c r="D166" s="8"/>
    </row>
    <row r="167" spans="2:4" x14ac:dyDescent="0.25">
      <c r="B167" s="5" t="s">
        <v>214</v>
      </c>
      <c r="C167" s="4">
        <v>39514</v>
      </c>
      <c r="D167" s="8"/>
    </row>
    <row r="168" spans="2:4" x14ac:dyDescent="0.25">
      <c r="B168" s="2" t="s">
        <v>82</v>
      </c>
      <c r="C168" s="4">
        <v>39513</v>
      </c>
      <c r="D168" s="8"/>
    </row>
    <row r="169" spans="2:4" x14ac:dyDescent="0.25">
      <c r="B169" s="5" t="s">
        <v>40</v>
      </c>
      <c r="C169" s="4">
        <v>39465</v>
      </c>
      <c r="D169" s="10"/>
    </row>
    <row r="170" spans="2:4" x14ac:dyDescent="0.25">
      <c r="B170" s="2" t="s">
        <v>105</v>
      </c>
      <c r="C170" s="4">
        <v>39460</v>
      </c>
      <c r="D170" s="10"/>
    </row>
    <row r="171" spans="2:4" x14ac:dyDescent="0.25">
      <c r="B171" s="5" t="s">
        <v>193</v>
      </c>
      <c r="C171" s="4">
        <v>39457</v>
      </c>
      <c r="D171" s="10"/>
    </row>
    <row r="172" spans="2:4" x14ac:dyDescent="0.25">
      <c r="B172" s="5" t="s">
        <v>47</v>
      </c>
      <c r="C172" s="4">
        <v>39449</v>
      </c>
      <c r="D172" s="8"/>
    </row>
    <row r="173" spans="2:4" x14ac:dyDescent="0.25">
      <c r="B173" s="3" t="s">
        <v>235</v>
      </c>
      <c r="C173" s="4">
        <v>39419</v>
      </c>
      <c r="D173" s="8"/>
    </row>
    <row r="174" spans="2:4" x14ac:dyDescent="0.25">
      <c r="B174" s="2" t="s">
        <v>181</v>
      </c>
      <c r="C174" s="4">
        <v>39418</v>
      </c>
      <c r="D174" s="8"/>
    </row>
    <row r="175" spans="2:4" x14ac:dyDescent="0.25">
      <c r="B175" s="2" t="s">
        <v>308</v>
      </c>
      <c r="C175" s="4">
        <v>39398</v>
      </c>
      <c r="D175" s="8"/>
    </row>
    <row r="176" spans="2:4" x14ac:dyDescent="0.25">
      <c r="B176" s="6" t="s">
        <v>217</v>
      </c>
      <c r="C176" s="4">
        <v>39392</v>
      </c>
      <c r="D176" s="12"/>
    </row>
    <row r="177" spans="2:4" x14ac:dyDescent="0.25">
      <c r="B177" s="3" t="s">
        <v>171</v>
      </c>
      <c r="C177" s="4">
        <v>39351</v>
      </c>
      <c r="D177" s="8"/>
    </row>
    <row r="178" spans="2:4" x14ac:dyDescent="0.25">
      <c r="B178" s="5" t="s">
        <v>247</v>
      </c>
      <c r="C178" s="4">
        <v>39350</v>
      </c>
      <c r="D178" s="8"/>
    </row>
    <row r="179" spans="2:4" x14ac:dyDescent="0.25">
      <c r="B179" s="5" t="s">
        <v>21</v>
      </c>
      <c r="C179" s="4">
        <v>39348</v>
      </c>
      <c r="D179" s="8"/>
    </row>
    <row r="180" spans="2:4" x14ac:dyDescent="0.25">
      <c r="B180" s="2" t="s">
        <v>183</v>
      </c>
      <c r="C180" s="4">
        <v>39342</v>
      </c>
      <c r="D180" s="8"/>
    </row>
    <row r="181" spans="2:4" x14ac:dyDescent="0.25">
      <c r="B181" s="5" t="s">
        <v>222</v>
      </c>
      <c r="C181" s="4">
        <v>39342</v>
      </c>
      <c r="D181" s="8"/>
    </row>
    <row r="182" spans="2:4" x14ac:dyDescent="0.25">
      <c r="B182" s="2" t="s">
        <v>277</v>
      </c>
      <c r="C182" s="4">
        <v>39335</v>
      </c>
      <c r="D182" s="8"/>
    </row>
    <row r="183" spans="2:4" x14ac:dyDescent="0.25">
      <c r="B183" s="2" t="s">
        <v>189</v>
      </c>
      <c r="C183" s="4">
        <v>39315</v>
      </c>
      <c r="D183" s="8"/>
    </row>
    <row r="184" spans="2:4" x14ac:dyDescent="0.25">
      <c r="B184" s="2" t="s">
        <v>215</v>
      </c>
      <c r="C184" s="4">
        <v>39299</v>
      </c>
      <c r="D184" s="8"/>
    </row>
    <row r="185" spans="2:4" x14ac:dyDescent="0.25">
      <c r="B185" s="5" t="s">
        <v>239</v>
      </c>
      <c r="C185" s="4">
        <v>39292</v>
      </c>
      <c r="D185" s="10"/>
    </row>
    <row r="186" spans="2:4" x14ac:dyDescent="0.25">
      <c r="B186" s="16" t="s">
        <v>262</v>
      </c>
      <c r="C186" s="4">
        <v>39273</v>
      </c>
      <c r="D186" s="8"/>
    </row>
    <row r="187" spans="2:4" x14ac:dyDescent="0.25">
      <c r="B187" s="5" t="s">
        <v>295</v>
      </c>
      <c r="C187" s="9">
        <v>39249</v>
      </c>
      <c r="D187" s="10"/>
    </row>
    <row r="188" spans="2:4" x14ac:dyDescent="0.25">
      <c r="B188" s="2" t="s">
        <v>117</v>
      </c>
      <c r="C188" s="4">
        <v>39224</v>
      </c>
      <c r="D188" s="8"/>
    </row>
    <row r="189" spans="2:4" x14ac:dyDescent="0.25">
      <c r="B189" s="6" t="s">
        <v>208</v>
      </c>
      <c r="C189" s="4">
        <v>39216</v>
      </c>
      <c r="D189" s="8"/>
    </row>
    <row r="190" spans="2:4" x14ac:dyDescent="0.25">
      <c r="B190" s="5" t="s">
        <v>136</v>
      </c>
      <c r="C190" s="4">
        <v>39200</v>
      </c>
      <c r="D190" s="10"/>
    </row>
    <row r="191" spans="2:4" x14ac:dyDescent="0.25">
      <c r="B191" s="2" t="s">
        <v>131</v>
      </c>
      <c r="C191" s="4">
        <v>39169</v>
      </c>
      <c r="D191" s="8"/>
    </row>
    <row r="192" spans="2:4" x14ac:dyDescent="0.25">
      <c r="B192" s="5" t="s">
        <v>65</v>
      </c>
      <c r="C192" s="4">
        <v>39145</v>
      </c>
      <c r="D192" s="10"/>
    </row>
    <row r="193" spans="2:4" x14ac:dyDescent="0.25">
      <c r="B193" s="5" t="s">
        <v>229</v>
      </c>
      <c r="C193" s="4">
        <v>39143</v>
      </c>
      <c r="D193" s="8"/>
    </row>
    <row r="194" spans="2:4" x14ac:dyDescent="0.25">
      <c r="B194" s="5" t="s">
        <v>71</v>
      </c>
      <c r="C194" s="4">
        <v>39135</v>
      </c>
      <c r="D194" s="8"/>
    </row>
    <row r="195" spans="2:4" x14ac:dyDescent="0.25">
      <c r="B195" s="21" t="s">
        <v>254</v>
      </c>
      <c r="C195" s="4">
        <v>39128</v>
      </c>
      <c r="D195" s="12"/>
    </row>
    <row r="196" spans="2:4" x14ac:dyDescent="0.25">
      <c r="B196" s="5" t="s">
        <v>312</v>
      </c>
      <c r="C196" s="4">
        <v>39108</v>
      </c>
      <c r="D196" s="8"/>
    </row>
    <row r="197" spans="2:4" x14ac:dyDescent="0.25">
      <c r="B197" s="2" t="s">
        <v>104</v>
      </c>
      <c r="C197" s="4">
        <v>39100</v>
      </c>
      <c r="D197" s="8"/>
    </row>
    <row r="198" spans="2:4" x14ac:dyDescent="0.25">
      <c r="B198" s="5" t="s">
        <v>169</v>
      </c>
      <c r="C198" s="4">
        <v>39083</v>
      </c>
      <c r="D198" s="12"/>
    </row>
    <row r="199" spans="2:4" x14ac:dyDescent="0.25">
      <c r="B199" s="5" t="s">
        <v>161</v>
      </c>
      <c r="C199" s="9">
        <v>39065</v>
      </c>
      <c r="D199" s="10"/>
    </row>
    <row r="200" spans="2:4" x14ac:dyDescent="0.25">
      <c r="B200" s="2" t="s">
        <v>219</v>
      </c>
      <c r="C200" s="4">
        <v>39046</v>
      </c>
      <c r="D200" s="8"/>
    </row>
    <row r="201" spans="2:4" x14ac:dyDescent="0.25">
      <c r="B201" s="5" t="s">
        <v>212</v>
      </c>
      <c r="C201" s="4">
        <v>39045</v>
      </c>
      <c r="D201" s="8"/>
    </row>
    <row r="202" spans="2:4" x14ac:dyDescent="0.25">
      <c r="B202" s="5" t="s">
        <v>164</v>
      </c>
      <c r="C202" s="4">
        <v>39043</v>
      </c>
      <c r="D202" s="10"/>
    </row>
    <row r="203" spans="2:4" x14ac:dyDescent="0.25">
      <c r="B203" s="5" t="s">
        <v>255</v>
      </c>
      <c r="C203" s="4">
        <v>39038</v>
      </c>
      <c r="D203" s="10"/>
    </row>
    <row r="204" spans="2:4" x14ac:dyDescent="0.25">
      <c r="B204" s="5" t="s">
        <v>251</v>
      </c>
      <c r="C204" s="4">
        <v>39037</v>
      </c>
      <c r="D204" s="8"/>
    </row>
    <row r="205" spans="2:4" x14ac:dyDescent="0.25">
      <c r="B205" s="5" t="s">
        <v>28</v>
      </c>
      <c r="C205" s="4">
        <v>39012</v>
      </c>
      <c r="D205" s="8"/>
    </row>
    <row r="206" spans="2:4" x14ac:dyDescent="0.25">
      <c r="B206" s="5" t="s">
        <v>128</v>
      </c>
      <c r="C206" s="4">
        <v>38999</v>
      </c>
      <c r="D206" s="10"/>
    </row>
    <row r="207" spans="2:4" x14ac:dyDescent="0.25">
      <c r="B207" s="5" t="s">
        <v>291</v>
      </c>
      <c r="C207" s="4">
        <v>38999</v>
      </c>
      <c r="D207" s="8"/>
    </row>
    <row r="208" spans="2:4" x14ac:dyDescent="0.25">
      <c r="B208" s="5" t="s">
        <v>333</v>
      </c>
      <c r="C208" s="4">
        <v>38991</v>
      </c>
      <c r="D208" s="8"/>
    </row>
    <row r="209" spans="2:4" x14ac:dyDescent="0.25">
      <c r="B209" s="2" t="s">
        <v>134</v>
      </c>
      <c r="C209" s="4">
        <v>38990</v>
      </c>
      <c r="D209" s="8"/>
    </row>
    <row r="210" spans="2:4" x14ac:dyDescent="0.25">
      <c r="B210" s="5" t="s">
        <v>109</v>
      </c>
      <c r="C210" s="4">
        <v>38932</v>
      </c>
      <c r="D210" s="8"/>
    </row>
    <row r="211" spans="2:4" x14ac:dyDescent="0.25">
      <c r="B211" s="2" t="s">
        <v>330</v>
      </c>
      <c r="C211" s="4">
        <v>38920</v>
      </c>
      <c r="D211" s="10"/>
    </row>
    <row r="212" spans="2:4" x14ac:dyDescent="0.25">
      <c r="B212" s="5" t="s">
        <v>61</v>
      </c>
      <c r="C212" s="4">
        <v>38913</v>
      </c>
      <c r="D212" s="8"/>
    </row>
    <row r="213" spans="2:4" x14ac:dyDescent="0.25">
      <c r="B213" s="2" t="s">
        <v>123</v>
      </c>
      <c r="C213" s="4">
        <v>38913</v>
      </c>
      <c r="D213" s="8"/>
    </row>
    <row r="214" spans="2:4" x14ac:dyDescent="0.25">
      <c r="B214" s="6" t="s">
        <v>176</v>
      </c>
      <c r="C214" s="4">
        <v>38909</v>
      </c>
      <c r="D214" s="8"/>
    </row>
    <row r="215" spans="2:4" x14ac:dyDescent="0.25">
      <c r="B215" s="5" t="s">
        <v>273</v>
      </c>
      <c r="C215" s="4">
        <v>38907</v>
      </c>
      <c r="D215" s="8"/>
    </row>
    <row r="216" spans="2:4" x14ac:dyDescent="0.25">
      <c r="B216" s="2" t="s">
        <v>91</v>
      </c>
      <c r="C216" s="4">
        <v>38886</v>
      </c>
      <c r="D216" s="8"/>
    </row>
    <row r="217" spans="2:4" x14ac:dyDescent="0.25">
      <c r="B217" s="2" t="s">
        <v>195</v>
      </c>
      <c r="C217" s="4">
        <v>38884</v>
      </c>
      <c r="D217" s="8"/>
    </row>
    <row r="218" spans="2:4" x14ac:dyDescent="0.25">
      <c r="B218" s="2" t="s">
        <v>45</v>
      </c>
      <c r="C218" s="4">
        <v>38856</v>
      </c>
      <c r="D218" s="8"/>
    </row>
    <row r="219" spans="2:4" x14ac:dyDescent="0.25">
      <c r="B219" s="5" t="s">
        <v>72</v>
      </c>
      <c r="C219" s="4">
        <v>38813</v>
      </c>
      <c r="D219" s="8"/>
    </row>
    <row r="220" spans="2:4" x14ac:dyDescent="0.25">
      <c r="B220" s="5" t="s">
        <v>63</v>
      </c>
      <c r="C220" s="4">
        <v>38808</v>
      </c>
      <c r="D220" s="8"/>
    </row>
    <row r="221" spans="2:4" x14ac:dyDescent="0.25">
      <c r="B221" s="2" t="s">
        <v>145</v>
      </c>
      <c r="C221" s="4">
        <v>38798</v>
      </c>
      <c r="D221" s="8"/>
    </row>
    <row r="222" spans="2:4" x14ac:dyDescent="0.25">
      <c r="B222" s="5" t="s">
        <v>259</v>
      </c>
      <c r="C222" s="4">
        <v>38796</v>
      </c>
      <c r="D222" s="8"/>
    </row>
    <row r="223" spans="2:4" x14ac:dyDescent="0.25">
      <c r="B223" s="2" t="s">
        <v>306</v>
      </c>
      <c r="C223" s="4">
        <v>38789</v>
      </c>
      <c r="D223" s="10"/>
    </row>
    <row r="224" spans="2:4" x14ac:dyDescent="0.25">
      <c r="B224" s="6" t="s">
        <v>31</v>
      </c>
      <c r="C224" s="4">
        <v>38753</v>
      </c>
      <c r="D224" s="10"/>
    </row>
    <row r="225" spans="2:4" x14ac:dyDescent="0.25">
      <c r="B225" s="5" t="s">
        <v>158</v>
      </c>
      <c r="C225" s="4">
        <v>38748</v>
      </c>
      <c r="D225" s="8"/>
    </row>
    <row r="226" spans="2:4" x14ac:dyDescent="0.25">
      <c r="B226" s="21" t="s">
        <v>252</v>
      </c>
      <c r="C226" s="4">
        <v>38736</v>
      </c>
      <c r="D226" s="12"/>
    </row>
    <row r="227" spans="2:4" x14ac:dyDescent="0.25">
      <c r="B227" s="2" t="s">
        <v>68</v>
      </c>
      <c r="C227" s="4">
        <v>38701</v>
      </c>
      <c r="D227" s="8"/>
    </row>
    <row r="228" spans="2:4" x14ac:dyDescent="0.25">
      <c r="B228" s="5" t="s">
        <v>27</v>
      </c>
      <c r="C228" s="4">
        <v>38685</v>
      </c>
      <c r="D228" s="8"/>
    </row>
    <row r="229" spans="2:4" x14ac:dyDescent="0.25">
      <c r="B229" s="2" t="s">
        <v>66</v>
      </c>
      <c r="C229" s="4">
        <v>38669</v>
      </c>
      <c r="D229" s="10"/>
    </row>
    <row r="230" spans="2:4" x14ac:dyDescent="0.25">
      <c r="B230" s="5" t="s">
        <v>174</v>
      </c>
      <c r="C230" s="4">
        <v>38662</v>
      </c>
      <c r="D230" s="8"/>
    </row>
    <row r="231" spans="2:4" x14ac:dyDescent="0.25">
      <c r="B231" s="6" t="s">
        <v>232</v>
      </c>
      <c r="C231" s="4">
        <v>38647</v>
      </c>
      <c r="D231" s="12"/>
    </row>
    <row r="232" spans="2:4" x14ac:dyDescent="0.25">
      <c r="B232" s="3" t="s">
        <v>233</v>
      </c>
      <c r="C232" s="4">
        <v>38647</v>
      </c>
      <c r="D232" s="8"/>
    </row>
    <row r="233" spans="2:4" x14ac:dyDescent="0.25">
      <c r="B233" s="5" t="s">
        <v>186</v>
      </c>
      <c r="C233" s="4">
        <v>38632</v>
      </c>
      <c r="D233" s="10"/>
    </row>
    <row r="234" spans="2:4" x14ac:dyDescent="0.25">
      <c r="B234" s="5" t="s">
        <v>325</v>
      </c>
      <c r="C234" s="4">
        <v>38627</v>
      </c>
      <c r="D234" s="8"/>
    </row>
    <row r="235" spans="2:4" x14ac:dyDescent="0.25">
      <c r="B235" s="3" t="s">
        <v>209</v>
      </c>
      <c r="C235" s="4">
        <v>38626</v>
      </c>
      <c r="D235" s="8"/>
    </row>
    <row r="236" spans="2:4" x14ac:dyDescent="0.25">
      <c r="B236" s="5" t="s">
        <v>248</v>
      </c>
      <c r="C236" s="4">
        <v>38616</v>
      </c>
      <c r="D236" s="8"/>
    </row>
    <row r="237" spans="2:4" x14ac:dyDescent="0.25">
      <c r="B237" s="2" t="s">
        <v>311</v>
      </c>
      <c r="C237" s="4">
        <v>38577</v>
      </c>
      <c r="D237" s="8"/>
    </row>
    <row r="238" spans="2:4" x14ac:dyDescent="0.25">
      <c r="B238" s="5" t="s">
        <v>50</v>
      </c>
      <c r="C238" s="4">
        <v>38572</v>
      </c>
      <c r="D238" s="10"/>
    </row>
    <row r="239" spans="2:4" x14ac:dyDescent="0.25">
      <c r="B239" s="5" t="s">
        <v>210</v>
      </c>
      <c r="C239" s="4">
        <v>38495</v>
      </c>
      <c r="D239" s="8"/>
    </row>
    <row r="240" spans="2:4" x14ac:dyDescent="0.25">
      <c r="B240" s="6" t="s">
        <v>124</v>
      </c>
      <c r="C240" s="4">
        <v>38491</v>
      </c>
      <c r="D240" s="8"/>
    </row>
    <row r="241" spans="2:4" x14ac:dyDescent="0.25">
      <c r="B241" s="2" t="s">
        <v>102</v>
      </c>
      <c r="C241" s="4">
        <v>38486</v>
      </c>
      <c r="D241" s="8"/>
    </row>
    <row r="242" spans="2:4" x14ac:dyDescent="0.25">
      <c r="B242" s="5" t="s">
        <v>32</v>
      </c>
      <c r="C242" s="4">
        <v>38476</v>
      </c>
      <c r="D242" s="8"/>
    </row>
    <row r="243" spans="2:4" x14ac:dyDescent="0.25">
      <c r="B243" s="2" t="s">
        <v>163</v>
      </c>
      <c r="C243" s="4">
        <v>38446</v>
      </c>
      <c r="D243" s="8"/>
    </row>
    <row r="244" spans="2:4" x14ac:dyDescent="0.25">
      <c r="B244" s="2" t="s">
        <v>198</v>
      </c>
      <c r="C244" s="4">
        <v>38435</v>
      </c>
      <c r="D244" s="10"/>
    </row>
    <row r="245" spans="2:4" x14ac:dyDescent="0.25">
      <c r="B245" s="2" t="s">
        <v>283</v>
      </c>
      <c r="C245" s="4">
        <v>38432</v>
      </c>
      <c r="D245" s="8"/>
    </row>
    <row r="246" spans="2:4" x14ac:dyDescent="0.25">
      <c r="B246" s="2" t="s">
        <v>238</v>
      </c>
      <c r="C246" s="4">
        <v>38430</v>
      </c>
      <c r="D246" s="8"/>
    </row>
    <row r="247" spans="2:4" x14ac:dyDescent="0.25">
      <c r="B247" s="5" t="s">
        <v>165</v>
      </c>
      <c r="C247" s="4">
        <v>38393</v>
      </c>
      <c r="D247" s="10"/>
    </row>
    <row r="248" spans="2:4" x14ac:dyDescent="0.25">
      <c r="B248" s="5" t="s">
        <v>19</v>
      </c>
      <c r="C248" s="4">
        <v>38355</v>
      </c>
      <c r="D248" s="8"/>
    </row>
    <row r="249" spans="2:4" x14ac:dyDescent="0.25">
      <c r="B249" s="5" t="s">
        <v>147</v>
      </c>
      <c r="C249" s="4">
        <v>38352</v>
      </c>
      <c r="D249" s="8"/>
    </row>
    <row r="250" spans="2:4" x14ac:dyDescent="0.25">
      <c r="B250" s="6" t="s">
        <v>335</v>
      </c>
      <c r="C250" s="4">
        <v>38348</v>
      </c>
      <c r="D250" s="8"/>
    </row>
    <row r="251" spans="2:4" x14ac:dyDescent="0.25">
      <c r="B251" s="2" t="s">
        <v>57</v>
      </c>
      <c r="C251" s="4">
        <v>38342</v>
      </c>
      <c r="D251" s="8"/>
    </row>
    <row r="252" spans="2:4" x14ac:dyDescent="0.25">
      <c r="B252" s="5" t="s">
        <v>144</v>
      </c>
      <c r="C252" s="4">
        <v>38315</v>
      </c>
      <c r="D252" s="10"/>
    </row>
    <row r="253" spans="2:4" x14ac:dyDescent="0.25">
      <c r="B253" s="2" t="s">
        <v>200</v>
      </c>
      <c r="C253" s="4">
        <v>38307</v>
      </c>
      <c r="D253" s="8"/>
    </row>
    <row r="254" spans="2:4" x14ac:dyDescent="0.25">
      <c r="B254" s="3" t="s">
        <v>156</v>
      </c>
      <c r="C254" s="4">
        <v>38297</v>
      </c>
      <c r="D254" s="8"/>
    </row>
    <row r="255" spans="2:4" x14ac:dyDescent="0.25">
      <c r="B255" s="2" t="s">
        <v>11</v>
      </c>
      <c r="C255" s="4">
        <v>38293</v>
      </c>
      <c r="D255" s="8"/>
    </row>
    <row r="256" spans="2:4" x14ac:dyDescent="0.25">
      <c r="B256" s="2" t="s">
        <v>46</v>
      </c>
      <c r="C256" s="4">
        <v>38226</v>
      </c>
      <c r="D256" s="8"/>
    </row>
    <row r="257" spans="2:4" x14ac:dyDescent="0.25">
      <c r="B257" s="2" t="s">
        <v>178</v>
      </c>
      <c r="C257" s="4">
        <v>38189</v>
      </c>
      <c r="D257" s="10"/>
    </row>
    <row r="258" spans="2:4" x14ac:dyDescent="0.25">
      <c r="B258" s="2" t="s">
        <v>23</v>
      </c>
      <c r="C258" s="4">
        <v>38135</v>
      </c>
      <c r="D258" s="8"/>
    </row>
    <row r="259" spans="2:4" x14ac:dyDescent="0.25">
      <c r="B259" s="5" t="s">
        <v>129</v>
      </c>
      <c r="C259" s="4">
        <v>38132</v>
      </c>
      <c r="D259" s="8"/>
    </row>
    <row r="260" spans="2:4" x14ac:dyDescent="0.25">
      <c r="B260" s="2" t="s">
        <v>320</v>
      </c>
      <c r="C260" s="4">
        <v>38121</v>
      </c>
      <c r="D260" s="19"/>
    </row>
    <row r="261" spans="2:4" x14ac:dyDescent="0.25">
      <c r="B261" s="2" t="s">
        <v>302</v>
      </c>
      <c r="C261" s="4">
        <v>38109</v>
      </c>
      <c r="D261" s="8"/>
    </row>
    <row r="262" spans="2:4" x14ac:dyDescent="0.25">
      <c r="B262" s="3" t="s">
        <v>288</v>
      </c>
      <c r="C262" s="4">
        <v>38054</v>
      </c>
      <c r="D262" s="8"/>
    </row>
    <row r="263" spans="2:4" x14ac:dyDescent="0.25">
      <c r="B263" s="5" t="s">
        <v>159</v>
      </c>
      <c r="C263" s="4">
        <v>38042</v>
      </c>
      <c r="D263" s="8"/>
    </row>
    <row r="264" spans="2:4" x14ac:dyDescent="0.25">
      <c r="B264" s="6" t="s">
        <v>62</v>
      </c>
      <c r="C264" s="4">
        <v>38008</v>
      </c>
      <c r="D264" s="8"/>
    </row>
    <row r="265" spans="2:4" x14ac:dyDescent="0.25">
      <c r="B265" s="5" t="s">
        <v>192</v>
      </c>
      <c r="C265" s="4">
        <v>38002</v>
      </c>
      <c r="D265" s="10"/>
    </row>
    <row r="266" spans="2:4" x14ac:dyDescent="0.25">
      <c r="B266" s="2" t="s">
        <v>101</v>
      </c>
      <c r="C266" s="4">
        <v>37978</v>
      </c>
      <c r="D266" s="10"/>
    </row>
    <row r="267" spans="2:4" x14ac:dyDescent="0.25">
      <c r="B267" s="5" t="s">
        <v>20</v>
      </c>
      <c r="C267" s="4">
        <v>37968</v>
      </c>
      <c r="D267" s="8"/>
    </row>
    <row r="268" spans="2:4" x14ac:dyDescent="0.25">
      <c r="B268" s="5" t="s">
        <v>67</v>
      </c>
      <c r="C268" s="4">
        <v>37934</v>
      </c>
      <c r="D268" s="8"/>
    </row>
    <row r="269" spans="2:4" x14ac:dyDescent="0.25">
      <c r="B269" s="6" t="s">
        <v>305</v>
      </c>
      <c r="C269" s="4">
        <v>37889</v>
      </c>
      <c r="D269" s="8"/>
    </row>
    <row r="270" spans="2:4" x14ac:dyDescent="0.25">
      <c r="B270" s="5" t="s">
        <v>5</v>
      </c>
      <c r="C270" s="4">
        <v>37876</v>
      </c>
      <c r="D270" s="10"/>
    </row>
    <row r="271" spans="2:4" x14ac:dyDescent="0.25">
      <c r="B271" s="2" t="s">
        <v>108</v>
      </c>
      <c r="C271" s="4">
        <v>37872</v>
      </c>
      <c r="D271" s="10"/>
    </row>
    <row r="272" spans="2:4" x14ac:dyDescent="0.25">
      <c r="B272" s="2" t="s">
        <v>216</v>
      </c>
      <c r="C272" s="4">
        <v>37865</v>
      </c>
      <c r="D272" s="8"/>
    </row>
    <row r="273" spans="2:4" x14ac:dyDescent="0.25">
      <c r="B273" s="2" t="s">
        <v>93</v>
      </c>
      <c r="C273" s="4">
        <v>37854</v>
      </c>
      <c r="D273" s="10"/>
    </row>
    <row r="274" spans="2:4" x14ac:dyDescent="0.25">
      <c r="B274" s="5" t="s">
        <v>87</v>
      </c>
      <c r="C274" s="4">
        <v>37842</v>
      </c>
      <c r="D274" s="8"/>
    </row>
    <row r="275" spans="2:4" x14ac:dyDescent="0.25">
      <c r="B275" s="5" t="s">
        <v>292</v>
      </c>
      <c r="C275" s="4">
        <v>37834</v>
      </c>
      <c r="D275" s="8"/>
    </row>
    <row r="276" spans="2:4" x14ac:dyDescent="0.25">
      <c r="B276" s="2" t="s">
        <v>160</v>
      </c>
      <c r="C276" s="4">
        <v>37821</v>
      </c>
      <c r="D276" s="8"/>
    </row>
    <row r="277" spans="2:4" x14ac:dyDescent="0.25">
      <c r="B277" s="5" t="s">
        <v>280</v>
      </c>
      <c r="C277" s="4">
        <v>37818</v>
      </c>
      <c r="D277" s="8"/>
    </row>
    <row r="278" spans="2:4" x14ac:dyDescent="0.25">
      <c r="B278" s="5" t="s">
        <v>18</v>
      </c>
      <c r="C278" s="4">
        <v>37796</v>
      </c>
      <c r="D278" s="8"/>
    </row>
    <row r="279" spans="2:4" x14ac:dyDescent="0.25">
      <c r="B279" s="5" t="s">
        <v>133</v>
      </c>
      <c r="C279" s="4">
        <v>37780</v>
      </c>
      <c r="D279" s="8"/>
    </row>
    <row r="280" spans="2:4" x14ac:dyDescent="0.25">
      <c r="B280" s="5" t="s">
        <v>328</v>
      </c>
      <c r="C280" s="4">
        <v>37766</v>
      </c>
      <c r="D280" s="10"/>
    </row>
    <row r="281" spans="2:4" x14ac:dyDescent="0.25">
      <c r="B281" s="2" t="s">
        <v>324</v>
      </c>
      <c r="C281" s="4">
        <v>37757</v>
      </c>
      <c r="D281" s="8"/>
    </row>
    <row r="282" spans="2:4" x14ac:dyDescent="0.25">
      <c r="B282" s="5" t="s">
        <v>77</v>
      </c>
      <c r="C282" s="4">
        <v>37753</v>
      </c>
      <c r="D282" s="8"/>
    </row>
    <row r="283" spans="2:4" x14ac:dyDescent="0.25">
      <c r="B283" s="2" t="s">
        <v>122</v>
      </c>
      <c r="C283" s="4">
        <v>37753</v>
      </c>
      <c r="D283" s="8"/>
    </row>
    <row r="284" spans="2:4" x14ac:dyDescent="0.25">
      <c r="B284" s="2" t="s">
        <v>230</v>
      </c>
      <c r="C284" s="4">
        <v>37728</v>
      </c>
      <c r="D284" s="8"/>
    </row>
    <row r="285" spans="2:4" x14ac:dyDescent="0.25">
      <c r="B285" s="2" t="s">
        <v>111</v>
      </c>
      <c r="C285" s="4">
        <v>37726</v>
      </c>
      <c r="D285" s="8"/>
    </row>
    <row r="286" spans="2:4" x14ac:dyDescent="0.25">
      <c r="B286" s="2" t="s">
        <v>278</v>
      </c>
      <c r="C286" s="4">
        <v>37695</v>
      </c>
      <c r="D286" s="8"/>
    </row>
    <row r="287" spans="2:4" x14ac:dyDescent="0.25">
      <c r="B287" s="5" t="s">
        <v>287</v>
      </c>
      <c r="C287" s="4">
        <v>37684</v>
      </c>
      <c r="D287" s="8"/>
    </row>
    <row r="288" spans="2:4" x14ac:dyDescent="0.25">
      <c r="B288" s="2" t="s">
        <v>269</v>
      </c>
      <c r="C288" s="4">
        <v>37645</v>
      </c>
      <c r="D288" s="8"/>
    </row>
    <row r="289" spans="2:4" x14ac:dyDescent="0.25">
      <c r="B289" s="2" t="s">
        <v>166</v>
      </c>
      <c r="C289" s="4">
        <v>37629</v>
      </c>
      <c r="D289" s="10"/>
    </row>
    <row r="290" spans="2:4" x14ac:dyDescent="0.25">
      <c r="B290" s="5" t="s">
        <v>37</v>
      </c>
      <c r="C290" s="4">
        <v>37621</v>
      </c>
      <c r="D290" s="8"/>
    </row>
    <row r="291" spans="2:4" x14ac:dyDescent="0.25">
      <c r="B291" s="5" t="s">
        <v>203</v>
      </c>
      <c r="C291" s="4">
        <v>37604</v>
      </c>
      <c r="D291" s="8"/>
    </row>
    <row r="292" spans="2:4" x14ac:dyDescent="0.25">
      <c r="B292" s="2" t="s">
        <v>316</v>
      </c>
      <c r="C292" s="4">
        <v>37600</v>
      </c>
      <c r="D292" s="8"/>
    </row>
    <row r="293" spans="2:4" x14ac:dyDescent="0.25">
      <c r="B293" s="5" t="s">
        <v>54</v>
      </c>
      <c r="C293" s="4">
        <v>37570</v>
      </c>
      <c r="D293" s="8"/>
    </row>
    <row r="294" spans="2:4" x14ac:dyDescent="0.25">
      <c r="B294" s="6" t="s">
        <v>58</v>
      </c>
      <c r="C294" s="4">
        <v>37564</v>
      </c>
      <c r="D294" s="8"/>
    </row>
    <row r="295" spans="2:4" x14ac:dyDescent="0.25">
      <c r="B295" s="5" t="s">
        <v>334</v>
      </c>
      <c r="C295" s="4">
        <v>37564</v>
      </c>
      <c r="D295" s="10"/>
    </row>
    <row r="296" spans="2:4" x14ac:dyDescent="0.25">
      <c r="B296" s="5" t="s">
        <v>319</v>
      </c>
      <c r="C296" s="4">
        <v>37537</v>
      </c>
      <c r="D296" s="8"/>
    </row>
    <row r="297" spans="2:4" x14ac:dyDescent="0.25">
      <c r="B297" s="5" t="s">
        <v>6</v>
      </c>
      <c r="C297" s="9">
        <v>37499</v>
      </c>
      <c r="D297" s="10"/>
    </row>
    <row r="298" spans="2:4" x14ac:dyDescent="0.25">
      <c r="B298" s="5" t="s">
        <v>56</v>
      </c>
      <c r="C298" s="4">
        <v>37497</v>
      </c>
      <c r="D298" s="10"/>
    </row>
    <row r="299" spans="2:4" x14ac:dyDescent="0.25">
      <c r="B299" s="2" t="s">
        <v>95</v>
      </c>
      <c r="C299" s="4">
        <v>37484</v>
      </c>
      <c r="D299" s="8"/>
    </row>
    <row r="300" spans="2:4" x14ac:dyDescent="0.25">
      <c r="B300" s="2" t="s">
        <v>103</v>
      </c>
      <c r="C300" s="4">
        <v>37461</v>
      </c>
      <c r="D300" s="8"/>
    </row>
    <row r="301" spans="2:4" x14ac:dyDescent="0.25">
      <c r="B301" s="3" t="s">
        <v>119</v>
      </c>
      <c r="C301" s="4">
        <v>37441</v>
      </c>
      <c r="D301" s="8"/>
    </row>
    <row r="302" spans="2:4" x14ac:dyDescent="0.25">
      <c r="B302" s="5" t="s">
        <v>213</v>
      </c>
      <c r="C302" s="4">
        <v>37421</v>
      </c>
      <c r="D302" s="8"/>
    </row>
    <row r="303" spans="2:4" x14ac:dyDescent="0.25">
      <c r="B303" s="5" t="s">
        <v>332</v>
      </c>
      <c r="C303" s="4">
        <v>37415</v>
      </c>
      <c r="D303" s="8"/>
    </row>
    <row r="304" spans="2:4" x14ac:dyDescent="0.25">
      <c r="B304" s="21" t="s">
        <v>244</v>
      </c>
      <c r="C304" s="4">
        <v>37393</v>
      </c>
      <c r="D304" s="8"/>
    </row>
    <row r="305" spans="2:4" x14ac:dyDescent="0.25">
      <c r="B305" s="16" t="s">
        <v>284</v>
      </c>
      <c r="C305" s="4">
        <v>37387</v>
      </c>
      <c r="D305" s="8"/>
    </row>
    <row r="306" spans="2:4" x14ac:dyDescent="0.25">
      <c r="B306" s="3" t="s">
        <v>30</v>
      </c>
      <c r="C306" s="4">
        <v>37371</v>
      </c>
      <c r="D306" s="10"/>
    </row>
    <row r="307" spans="2:4" x14ac:dyDescent="0.25">
      <c r="B307" s="5" t="s">
        <v>264</v>
      </c>
      <c r="C307" s="4">
        <v>37358</v>
      </c>
      <c r="D307" s="8"/>
    </row>
    <row r="308" spans="2:4" x14ac:dyDescent="0.25">
      <c r="B308" s="5" t="s">
        <v>142</v>
      </c>
      <c r="C308" s="4">
        <v>37347</v>
      </c>
      <c r="D308" s="8"/>
    </row>
    <row r="309" spans="2:4" x14ac:dyDescent="0.25">
      <c r="B309" s="2" t="s">
        <v>15</v>
      </c>
      <c r="C309" s="4">
        <v>37343</v>
      </c>
      <c r="D309" s="8"/>
    </row>
    <row r="310" spans="2:4" x14ac:dyDescent="0.25">
      <c r="B310" s="5" t="s">
        <v>194</v>
      </c>
      <c r="C310" s="4">
        <v>37342</v>
      </c>
      <c r="D310" s="8"/>
    </row>
    <row r="311" spans="2:4" x14ac:dyDescent="0.25">
      <c r="B311" s="2" t="s">
        <v>275</v>
      </c>
      <c r="C311" s="4">
        <v>37314</v>
      </c>
      <c r="D311" s="8"/>
    </row>
    <row r="312" spans="2:4" x14ac:dyDescent="0.25">
      <c r="B312" s="2" t="s">
        <v>290</v>
      </c>
      <c r="C312" s="4">
        <v>37314</v>
      </c>
      <c r="D312" s="8"/>
    </row>
    <row r="313" spans="2:4" x14ac:dyDescent="0.25">
      <c r="B313" s="5" t="s">
        <v>185</v>
      </c>
      <c r="C313" s="4">
        <v>37269</v>
      </c>
      <c r="D313" s="8"/>
    </row>
    <row r="314" spans="2:4" x14ac:dyDescent="0.25">
      <c r="B314" s="2" t="s">
        <v>75</v>
      </c>
      <c r="C314" s="4">
        <v>37254</v>
      </c>
      <c r="D314" s="8"/>
    </row>
    <row r="315" spans="2:4" x14ac:dyDescent="0.25">
      <c r="B315" s="2" t="s">
        <v>42</v>
      </c>
      <c r="C315" s="4">
        <v>37241</v>
      </c>
      <c r="D315" s="8"/>
    </row>
    <row r="316" spans="2:4" x14ac:dyDescent="0.25">
      <c r="B316" s="2" t="s">
        <v>7</v>
      </c>
      <c r="C316" s="4">
        <v>37232</v>
      </c>
      <c r="D316" s="8"/>
    </row>
    <row r="317" spans="2:4" x14ac:dyDescent="0.25">
      <c r="B317" s="2" t="s">
        <v>26</v>
      </c>
      <c r="C317" s="4">
        <v>37229</v>
      </c>
      <c r="D317" s="8"/>
    </row>
    <row r="318" spans="2:4" x14ac:dyDescent="0.25">
      <c r="B318" s="6" t="s">
        <v>127</v>
      </c>
      <c r="C318" s="4">
        <v>37180</v>
      </c>
      <c r="D318" s="8"/>
    </row>
    <row r="319" spans="2:4" x14ac:dyDescent="0.25">
      <c r="B319" s="5" t="s">
        <v>331</v>
      </c>
      <c r="C319" s="4">
        <v>37154</v>
      </c>
      <c r="D319" s="8"/>
    </row>
    <row r="320" spans="2:4" x14ac:dyDescent="0.25">
      <c r="B320" s="5" t="s">
        <v>8</v>
      </c>
      <c r="C320" s="4">
        <v>37136</v>
      </c>
      <c r="D320" s="8"/>
    </row>
    <row r="321" spans="2:4" x14ac:dyDescent="0.25">
      <c r="B321" s="5" t="s">
        <v>190</v>
      </c>
      <c r="C321" s="4">
        <v>37136</v>
      </c>
      <c r="D321" s="8"/>
    </row>
    <row r="322" spans="2:4" x14ac:dyDescent="0.25">
      <c r="B322" s="2" t="s">
        <v>297</v>
      </c>
      <c r="C322" s="4">
        <v>37032</v>
      </c>
      <c r="D322" s="8"/>
    </row>
    <row r="323" spans="2:4" x14ac:dyDescent="0.25">
      <c r="B323" s="2" t="s">
        <v>245</v>
      </c>
      <c r="C323" s="4">
        <v>37022</v>
      </c>
      <c r="D323" s="8"/>
    </row>
    <row r="324" spans="2:4" x14ac:dyDescent="0.25">
      <c r="B324" s="5" t="s">
        <v>24</v>
      </c>
      <c r="C324" s="4">
        <v>37002</v>
      </c>
      <c r="D324" s="10"/>
    </row>
    <row r="325" spans="2:4" x14ac:dyDescent="0.25">
      <c r="B325" s="2" t="s">
        <v>240</v>
      </c>
      <c r="C325" s="4">
        <v>36943</v>
      </c>
      <c r="D325" s="8"/>
    </row>
    <row r="326" spans="2:4" x14ac:dyDescent="0.25">
      <c r="B326" s="2" t="s">
        <v>36</v>
      </c>
      <c r="C326" s="4">
        <v>36941</v>
      </c>
      <c r="D326" s="8"/>
    </row>
    <row r="327" spans="2:4" x14ac:dyDescent="0.25">
      <c r="B327" s="5" t="s">
        <v>113</v>
      </c>
      <c r="C327" s="4">
        <v>36933</v>
      </c>
      <c r="D327" s="8"/>
    </row>
    <row r="328" spans="2:4" x14ac:dyDescent="0.25">
      <c r="B328" s="5" t="s">
        <v>13</v>
      </c>
      <c r="C328" s="4">
        <v>36922</v>
      </c>
      <c r="D328" s="8"/>
    </row>
    <row r="329" spans="2:4" x14ac:dyDescent="0.25">
      <c r="B329" s="5" t="s">
        <v>148</v>
      </c>
      <c r="C329" s="4">
        <v>36897</v>
      </c>
      <c r="D329" s="10"/>
    </row>
    <row r="330" spans="2:4" x14ac:dyDescent="0.25">
      <c r="B330" s="2" t="s">
        <v>282</v>
      </c>
      <c r="C330" s="4">
        <v>36869</v>
      </c>
      <c r="D330" s="8"/>
    </row>
    <row r="331" spans="2:4" x14ac:dyDescent="0.25">
      <c r="B331" s="6" t="s">
        <v>266</v>
      </c>
      <c r="C331" s="4">
        <v>36848</v>
      </c>
      <c r="D331" s="12"/>
    </row>
    <row r="332" spans="2:4" x14ac:dyDescent="0.25">
      <c r="B332" s="2" t="s">
        <v>151</v>
      </c>
      <c r="C332" s="4">
        <v>36836</v>
      </c>
      <c r="D332" s="8"/>
    </row>
    <row r="333" spans="2:4" x14ac:dyDescent="0.25">
      <c r="B333" s="2" t="s">
        <v>49</v>
      </c>
      <c r="C333" s="4">
        <v>36805</v>
      </c>
      <c r="D333" s="10"/>
    </row>
    <row r="334" spans="2:4" x14ac:dyDescent="0.25">
      <c r="B334" s="2" t="s">
        <v>138</v>
      </c>
      <c r="C334" s="4">
        <v>36793</v>
      </c>
      <c r="D334" s="8"/>
    </row>
    <row r="335" spans="2:4" x14ac:dyDescent="0.25">
      <c r="B335" s="5" t="s">
        <v>135</v>
      </c>
      <c r="C335" s="4">
        <v>36792</v>
      </c>
      <c r="D335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16"/>
  <sheetViews>
    <sheetView tabSelected="1" workbookViewId="0">
      <selection activeCell="B4" sqref="B4"/>
    </sheetView>
  </sheetViews>
  <sheetFormatPr defaultRowHeight="15" x14ac:dyDescent="0.25"/>
  <cols>
    <col min="1" max="1" width="2.28515625" customWidth="1"/>
    <col min="2" max="2" width="12.42578125" customWidth="1"/>
    <col min="3" max="3" width="12" customWidth="1"/>
    <col min="4" max="4" width="12.42578125" style="1" customWidth="1"/>
    <col min="5" max="5" width="2.42578125" customWidth="1"/>
    <col min="6" max="6" width="13.7109375" customWidth="1"/>
    <col min="7" max="7" width="11.42578125" customWidth="1"/>
    <col min="8" max="8" width="14.140625" customWidth="1"/>
    <col min="9" max="9" width="4" customWidth="1"/>
    <col min="10" max="10" width="15.42578125" customWidth="1"/>
    <col min="11" max="11" width="8.85546875" customWidth="1"/>
    <col min="12" max="12" width="11.42578125" customWidth="1"/>
    <col min="13" max="13" width="2.140625" customWidth="1"/>
    <col min="14" max="14" width="11.28515625" customWidth="1"/>
    <col min="15" max="15" width="12.42578125" customWidth="1"/>
    <col min="16" max="16" width="11" customWidth="1"/>
    <col min="17" max="17" width="2.5703125" customWidth="1"/>
    <col min="18" max="18" width="11" customWidth="1"/>
    <col min="19" max="19" width="11.42578125" customWidth="1"/>
    <col min="20" max="20" width="12" customWidth="1"/>
    <col min="21" max="21" width="2.85546875" customWidth="1"/>
    <col min="22" max="22" width="11.5703125" customWidth="1"/>
    <col min="25" max="25" width="2.42578125" customWidth="1"/>
    <col min="29" max="29" width="2.5703125" customWidth="1"/>
    <col min="33" max="33" width="2.42578125" customWidth="1"/>
    <col min="36" max="36" width="16.28515625" customWidth="1"/>
    <col min="37" max="37" width="3.28515625" customWidth="1"/>
    <col min="38" max="38" width="13" customWidth="1"/>
    <col min="41" max="41" width="1.85546875" customWidth="1"/>
    <col min="44" max="44" width="13.7109375" customWidth="1"/>
    <col min="45" max="45" width="2.7109375" customWidth="1"/>
    <col min="46" max="46" width="11.5703125" customWidth="1"/>
    <col min="49" max="49" width="2.5703125" customWidth="1"/>
  </cols>
  <sheetData>
    <row r="1" spans="1:52" s="1" customFormat="1" x14ac:dyDescent="0.25"/>
    <row r="3" spans="1:52" ht="115.5" customHeight="1" x14ac:dyDescent="0.25">
      <c r="A3" s="7"/>
      <c r="B3" s="23" t="s">
        <v>348</v>
      </c>
      <c r="C3" s="24" t="s">
        <v>336</v>
      </c>
      <c r="D3" s="14" t="s">
        <v>33</v>
      </c>
      <c r="E3" s="7"/>
      <c r="F3" s="23" t="s">
        <v>349</v>
      </c>
      <c r="G3" s="24" t="s">
        <v>336</v>
      </c>
      <c r="H3" s="14" t="s">
        <v>33</v>
      </c>
      <c r="J3" s="23" t="s">
        <v>350</v>
      </c>
      <c r="K3" s="24" t="s">
        <v>336</v>
      </c>
      <c r="L3" s="14" t="s">
        <v>33</v>
      </c>
      <c r="N3" s="23" t="s">
        <v>351</v>
      </c>
      <c r="O3" s="24" t="s">
        <v>336</v>
      </c>
      <c r="P3" s="14" t="s">
        <v>33</v>
      </c>
      <c r="R3" s="23" t="s">
        <v>352</v>
      </c>
      <c r="S3" s="24" t="s">
        <v>336</v>
      </c>
      <c r="T3" s="14" t="s">
        <v>33</v>
      </c>
      <c r="V3" s="23" t="s">
        <v>353</v>
      </c>
      <c r="W3" s="24" t="s">
        <v>336</v>
      </c>
      <c r="X3" s="14" t="s">
        <v>33</v>
      </c>
      <c r="Z3" s="23" t="s">
        <v>354</v>
      </c>
      <c r="AA3" s="24" t="s">
        <v>336</v>
      </c>
      <c r="AB3" s="14" t="s">
        <v>33</v>
      </c>
      <c r="AD3" s="23" t="s">
        <v>355</v>
      </c>
      <c r="AE3" s="24" t="s">
        <v>336</v>
      </c>
      <c r="AF3" s="14" t="s">
        <v>33</v>
      </c>
      <c r="AG3" s="1"/>
      <c r="AH3" s="23" t="s">
        <v>356</v>
      </c>
      <c r="AI3" s="24" t="s">
        <v>336</v>
      </c>
      <c r="AJ3" s="14" t="s">
        <v>33</v>
      </c>
      <c r="AK3" s="1"/>
      <c r="AL3" s="23" t="s">
        <v>357</v>
      </c>
      <c r="AM3" s="24" t="s">
        <v>336</v>
      </c>
      <c r="AN3" s="14" t="s">
        <v>33</v>
      </c>
      <c r="AO3" s="1"/>
      <c r="AP3" s="23" t="s">
        <v>358</v>
      </c>
      <c r="AQ3" s="24" t="s">
        <v>336</v>
      </c>
      <c r="AR3" s="14" t="s">
        <v>33</v>
      </c>
      <c r="AS3" s="1"/>
      <c r="AT3" s="23" t="s">
        <v>359</v>
      </c>
      <c r="AU3" s="24" t="s">
        <v>336</v>
      </c>
      <c r="AV3" s="14" t="s">
        <v>33</v>
      </c>
      <c r="AW3" s="1"/>
      <c r="AX3" s="23" t="s">
        <v>360</v>
      </c>
      <c r="AY3" s="24" t="s">
        <v>336</v>
      </c>
      <c r="AZ3" s="14" t="s">
        <v>33</v>
      </c>
    </row>
    <row r="4" spans="1:52" x14ac:dyDescent="0.25">
      <c r="A4" s="1"/>
      <c r="B4" s="15" t="str">
        <f t="array" aca="1" ref="B4" ca="1">IFERROR(INDEX(Лист1!$B$3:$B$335,SMALL(IF((DATEDIF(Лист1!$C$3:$C$335,EOMONTH(NOW(),0),"m")=12)*(MONTH(Лист1!$C$3:$C$335)=MONTH(NOW())),ROW(Лист1!$C$1:$C$333)),ROW(B1))),"")</f>
        <v>РАКОВ ЕГОР ВЛАДИМИРОВИЧ</v>
      </c>
      <c r="C4" s="4">
        <f ca="1">IFERROR(VLOOKUP(B4,Лист1!$B$3:$D$335,2,),"")</f>
        <v>41389</v>
      </c>
      <c r="D4" s="4"/>
      <c r="E4" s="1"/>
      <c r="F4" s="15" t="str">
        <f t="array" aca="1" ref="F4" ca="1">IFERROR(INDEX(Лист1!$B$3:$B$335,SMALL(IF((DATEDIF(Лист1!$C$3:$C$335,NOW(),"m")=18)*(MONTH(Лист1!$C$3:$C$335)=MONTH(NOW())),ROW(Лист1!$C$3:$C$335)),ROW(F1))),"")</f>
        <v/>
      </c>
      <c r="G4" s="4" t="e">
        <f ca="1">VLOOKUP(F4,Лист1!$B$3:$D$335,2,)</f>
        <v>#N/A</v>
      </c>
      <c r="H4" s="4"/>
      <c r="J4" s="15" t="str">
        <f t="array" aca="1" ref="J4" ca="1">IFERROR(INDEX(Лист1!$B$3:$B$335,SMALL(IF((DATEDIF(Лист1!$C$3:$C$335,NOW(),"m")=24)*(MONTH(Лист1!$C$3:$C$335)=MONTH(NOW())),ROW(Лист1!$C$3:$C$335)),ROW(J1))),"")</f>
        <v/>
      </c>
      <c r="K4" s="4" t="e">
        <f ca="1">VLOOKUP(J4,Лист1!$B$3:$D$335,2,)</f>
        <v>#N/A</v>
      </c>
      <c r="L4" s="4"/>
      <c r="N4" s="15" t="str">
        <f t="array" aca="1" ref="N4" ca="1">IFERROR(INDEX(Лист1!$B$3:$B$335,SMALL(IF((DATEDIF(Лист1!$C$3:$C$335,NOW(),"m")=30)*(MONTH(Лист1!$C$3:$C$335)=MONTH(NOW())),ROW(Лист1!$C$3:$C$335)),ROW(N1))),"")</f>
        <v/>
      </c>
      <c r="O4" s="4" t="e">
        <f ca="1">VLOOKUP(N4,Лист1!$B$3:$D$335,2,)</f>
        <v>#N/A</v>
      </c>
      <c r="P4" s="4"/>
      <c r="R4" s="15" t="str">
        <f t="array" aca="1" ref="R4" ca="1">IFERROR(INDEX(Лист1!$B$3:$B$335,SMALL(IF((DATEDIF(Лист1!$C$3:$C$335,NOW(),"m")=36)*(MONTH(Лист1!$C$3:$C$335)=MONTH(NOW())),ROW(Лист1!$C$3:$C$335)),ROW(R1))),"")</f>
        <v/>
      </c>
      <c r="S4" s="4" t="e">
        <f ca="1">VLOOKUP(R4,Лист1!$B$3:$D$335,2,)</f>
        <v>#N/A</v>
      </c>
      <c r="T4" s="4"/>
      <c r="V4" s="15" t="str">
        <f t="array" aca="1" ref="V4" ca="1">IFERROR(INDEX(Лист1!$B$3:$B$335,SMALL(IF((DATEDIF(Лист1!$C$3:$C$335,NOW(),"m")=42)*(MONTH(Лист1!$C$3:$C$335)=MONTH(NOW())),ROW(Лист1!$C$3:$C$335)),ROW(V1))),"")</f>
        <v/>
      </c>
      <c r="W4" s="4" t="e">
        <f ca="1">VLOOKUP(V4,Лист1!$B$3:$D$335,2,)</f>
        <v>#N/A</v>
      </c>
      <c r="X4" s="4"/>
      <c r="Z4" s="15" t="str">
        <f t="array" aca="1" ref="Z4" ca="1">IFERROR(INDEX(Лист1!$B$3:$B$335,SMALL(IF((DATEDIF(Лист1!$C$3:$C$335,NOW(),"m")=48)*(MONTH(Лист1!$C$3:$C$335)=MONTH(NOW())),ROW(Лист1!$C$3:$C$335)),ROW(Z1))),"")</f>
        <v/>
      </c>
      <c r="AA4" s="4" t="e">
        <f ca="1">VLOOKUP(Z4,Лист1!$B$3:$D$335,2,)</f>
        <v>#N/A</v>
      </c>
      <c r="AB4" s="4"/>
      <c r="AD4" s="15" t="str">
        <f t="array" aca="1" ref="AD4" ca="1">IFERROR(INDEX(Лист1!$B$3:$B$335,SMALL(IF((DATEDIF(Лист1!$C$3:$C$335,NOW(),"m")=54)*(MONTH(Лист1!$C$3:$C$335)=MONTH(NOW())),ROW(Лист1!$C$3:$C$335)),ROW(AD1))),"")</f>
        <v/>
      </c>
      <c r="AE4" s="4" t="e">
        <f ca="1">VLOOKUP(AD4,Лист1!$B$3:$D$335,2,)</f>
        <v>#N/A</v>
      </c>
      <c r="AF4" s="4"/>
      <c r="AG4" s="1"/>
      <c r="AH4" s="15" t="str">
        <f t="array" aca="1" ref="AH4" ca="1">IFERROR(INDEX(Лист1!$B$3:$B$335,SMALL(IF((DATEDIF(Лист1!$C$3:$C$335,NOW(),"m")=60)*(MONTH(Лист1!$C$3:$C$335)=MONTH(NOW())),ROW(Лист1!$C$3:$C$335)),ROW(AH1))),"")</f>
        <v/>
      </c>
      <c r="AI4" s="4" t="e">
        <f ca="1">VLOOKUP(AH4,Лист1!$B$3:$D$335,2,)</f>
        <v>#N/A</v>
      </c>
      <c r="AJ4" s="4"/>
      <c r="AK4" s="1"/>
      <c r="AL4" s="15" t="str">
        <f t="array" aca="1" ref="AL4" ca="1">IFERROR(INDEX(Лист1!$B$3:$B$335,SMALL(IF((DATEDIF(Лист1!$C$3:$C$335,NOW(),"m")=66)*(MONTH(Лист1!$C$3:$C$335)=MONTH(NOW())),ROW(Лист1!$C$3:$C$335)),ROW(AL1))),"")</f>
        <v/>
      </c>
      <c r="AM4" s="4" t="e">
        <f ca="1">VLOOKUP(AL4,Лист1!$B$3:$D$335,2,)</f>
        <v>#N/A</v>
      </c>
      <c r="AN4" s="4"/>
      <c r="AO4" s="1"/>
      <c r="AP4" s="15" t="str">
        <f t="array" aca="1" ref="AP4" ca="1">IFERROR(INDEX(Лист1!$B$3:$B$335,SMALL(IF((DATEDIF(Лист1!$C$3:$C$335,NOW(),"m")=72)*(MONTH(Лист1!$C$3:$C$335)=MONTH(NOW())),ROW(Лист1!$C$3:$C$335)),ROW(AP1))),"")</f>
        <v/>
      </c>
      <c r="AQ4" s="4" t="e">
        <f ca="1">VLOOKUP(AP4,Лист1!$B$3:$D$335,2,)</f>
        <v>#N/A</v>
      </c>
      <c r="AR4" s="4"/>
      <c r="AS4" s="1"/>
      <c r="AT4" s="15" t="str">
        <f t="array" aca="1" ref="AT4" ca="1">IFERROR(INDEX(Лист1!$B$3:$B$335,SMALL(IF((DATEDIF(Лист1!$C$3:$C$335,NOW(),"m")=78)*(MONTH(Лист1!$C$3:$C$335)=MONTH(NOW())),ROW(Лист1!$C$3:$C$335)),ROW(AT1))),"")</f>
        <v/>
      </c>
      <c r="AU4" s="4" t="e">
        <f ca="1">VLOOKUP(AT4,Лист1!$B$3:$D$335,2,)</f>
        <v>#N/A</v>
      </c>
      <c r="AV4" s="4"/>
      <c r="AW4" s="1"/>
      <c r="AX4" s="15" t="str">
        <f t="array" aca="1" ref="AX4" ca="1">IFERROR(INDEX(Лист1!$B$3:$B$335,SMALL(IF((DATEDIF(Лист1!$C$3:$C$335,NOW(),"m")=84)*(MONTH(Лист1!$C$3:$C$335)=MONTH(NOW())),ROW(Лист1!$C$3:$C$335)),ROW(AX1))),"")</f>
        <v/>
      </c>
      <c r="AY4" s="4" t="e">
        <f ca="1">VLOOKUP(AX4,Лист1!$B$3:$D$335,2,)</f>
        <v>#N/A</v>
      </c>
      <c r="AZ4" s="4"/>
    </row>
    <row r="5" spans="1:52" x14ac:dyDescent="0.25">
      <c r="A5" s="1"/>
      <c r="B5" s="15" t="str">
        <f t="array" aca="1" ref="B5" ca="1">IFERROR(INDEX(Лист1!$B$3:$B$335,SMALL(IF((DATEDIF(Лист1!$C$3:$C$335,EOMONTH(NOW(),0),"m")=12)*(MONTH(Лист1!$C$3:$C$335)=MONTH(NOW())),ROW(Лист1!$C$1:$C$333)),ROW(B2))),"")</f>
        <v>СМИРНОВ ДАНИИЛ АНДРЕЕВИЧ</v>
      </c>
      <c r="C5" s="4">
        <f ca="1">IFERROR(VLOOKUP(B5,Лист1!$B$3:$D$335,2,),"")</f>
        <v>41383</v>
      </c>
      <c r="D5" s="4"/>
      <c r="E5" s="1"/>
      <c r="F5" s="15" t="str">
        <f t="array" aca="1" ref="F5" ca="1">IFERROR(INDEX(Лист1!$B$3:$B$335,SMALL(IF((DATEDIF(Лист1!$C$3:$C$335,NOW(),"m")=18)*(MONTH(Лист1!$C$3:$C$335)=MONTH(NOW())),ROW(Лист1!$C$3:$C$335)),ROW(F2))),"")</f>
        <v/>
      </c>
      <c r="G5" s="4" t="e">
        <f ca="1">VLOOKUP(F5,Лист1!$B$3:$D$335,2,)</f>
        <v>#N/A</v>
      </c>
      <c r="H5" s="4"/>
      <c r="J5" s="15" t="str">
        <f t="array" aca="1" ref="J5" ca="1">IFERROR(INDEX(Лист1!$B$3:$B$335,SMALL(IF((DATEDIF(Лист1!$C$3:$C$335,NOW(),"m")=24)*(MONTH(Лист1!$C$3:$C$335)=MONTH(NOW())),ROW(Лист1!$C$3:$C$335)),ROW(J2))),"")</f>
        <v/>
      </c>
      <c r="K5" s="4" t="e">
        <f ca="1">VLOOKUP(J5,Лист1!$B$3:$D$335,2,)</f>
        <v>#N/A</v>
      </c>
      <c r="L5" s="4"/>
      <c r="N5" s="15" t="str">
        <f t="array" aca="1" ref="N5" ca="1">IFERROR(INDEX(Лист1!$B$3:$B$335,SMALL(IF((DATEDIF(Лист1!$C$3:$C$335,NOW(),"m")=30)*(MONTH(Лист1!$C$3:$C$335)=MONTH(NOW())),ROW(Лист1!$C$3:$C$335)),ROW(N2))),"")</f>
        <v/>
      </c>
      <c r="O5" s="4" t="e">
        <f ca="1">VLOOKUP(N5,Лист1!$B$3:$D$335,2,)</f>
        <v>#N/A</v>
      </c>
      <c r="P5" s="4"/>
      <c r="R5" s="15" t="str">
        <f t="array" aca="1" ref="R5" ca="1">IFERROR(INDEX(Лист1!$B$3:$B$335,SMALL(IF((DATEDIF(Лист1!$C$3:$C$335,NOW(),"m")=36)*(MONTH(Лист1!$C$3:$C$335)=MONTH(NOW())),ROW(Лист1!$C$3:$C$335)),ROW(R2))),"")</f>
        <v/>
      </c>
      <c r="S5" s="4" t="e">
        <f ca="1">VLOOKUP(R5,Лист1!$B$3:$D$335,2,)</f>
        <v>#N/A</v>
      </c>
      <c r="T5" s="4"/>
      <c r="V5" s="15" t="str">
        <f t="array" aca="1" ref="V5" ca="1">IFERROR(INDEX(Лист1!$B$3:$B$335,SMALL(IF((DATEDIF(Лист1!$C$3:$C$335,NOW(),"m")=42)*(MONTH(Лист1!$C$3:$C$335)=MONTH(NOW())),ROW(Лист1!$C$3:$C$335)),ROW(V2))),"")</f>
        <v/>
      </c>
      <c r="W5" s="4" t="e">
        <f ca="1">VLOOKUP(V5,Лист1!$B$3:$D$335,2,)</f>
        <v>#N/A</v>
      </c>
      <c r="X5" s="4"/>
      <c r="Z5" s="15" t="str">
        <f t="array" aca="1" ref="Z5" ca="1">IFERROR(INDEX(Лист1!$B$3:$B$335,SMALL(IF((DATEDIF(Лист1!$C$3:$C$335,NOW(),"m")=48)*(MONTH(Лист1!$C$3:$C$335)=MONTH(NOW())),ROW(Лист1!$C$3:$C$335)),ROW(Z2))),"")</f>
        <v/>
      </c>
      <c r="AA5" s="4" t="e">
        <f ca="1">VLOOKUP(Z5,Лист1!$B$3:$D$335,2,)</f>
        <v>#N/A</v>
      </c>
      <c r="AB5" s="4"/>
      <c r="AD5" s="15" t="str">
        <f t="array" aca="1" ref="AD5" ca="1">IFERROR(INDEX(Лист1!$B$3:$B$335,SMALL(IF((DATEDIF(Лист1!$C$3:$C$335,NOW(),"m")=54)*(MONTH(Лист1!$C$3:$C$335)=MONTH(NOW())),ROW(Лист1!$C$3:$C$335)),ROW(AD2))),"")</f>
        <v/>
      </c>
      <c r="AE5" s="4" t="e">
        <f ca="1">VLOOKUP(AD5,Лист1!$B$3:$D$335,2,)</f>
        <v>#N/A</v>
      </c>
      <c r="AF5" s="4"/>
      <c r="AH5" s="15" t="str">
        <f t="array" aca="1" ref="AH5" ca="1">IFERROR(INDEX(Лист1!$B$3:$B$335,SMALL(IF((DATEDIF(Лист1!$C$3:$C$335,NOW(),"m")=60)*(MONTH(Лист1!$C$3:$C$335)=MONTH(NOW())),ROW(Лист1!$C$3:$C$335)),ROW(AH2))),"")</f>
        <v/>
      </c>
      <c r="AI5" s="4" t="e">
        <f ca="1">VLOOKUP(AH5,Лист1!$B$3:$D$335,2,)</f>
        <v>#N/A</v>
      </c>
      <c r="AJ5" s="4"/>
      <c r="AL5" s="15" t="str">
        <f t="array" aca="1" ref="AL5" ca="1">IFERROR(INDEX(Лист1!$B$3:$B$335,SMALL(IF((DATEDIF(Лист1!$C$3:$C$335,NOW(),"m")=66)*(MONTH(Лист1!$C$3:$C$335)=MONTH(NOW())),ROW(Лист1!$C$3:$C$335)),ROW(AL2))),"")</f>
        <v/>
      </c>
      <c r="AM5" s="4" t="e">
        <f ca="1">VLOOKUP(AL5,Лист1!$B$3:$D$335,2,)</f>
        <v>#N/A</v>
      </c>
      <c r="AN5" s="4"/>
      <c r="AP5" s="15" t="str">
        <f t="array" aca="1" ref="AP5" ca="1">IFERROR(INDEX(Лист1!$B$3:$B$335,SMALL(IF((DATEDIF(Лист1!$C$3:$C$335,NOW(),"m")=72)*(MONTH(Лист1!$C$3:$C$335)=MONTH(NOW())),ROW(Лист1!$C$3:$C$335)),ROW(AP2))),"")</f>
        <v/>
      </c>
      <c r="AQ5" s="4" t="e">
        <f ca="1">VLOOKUP(AP5,Лист1!$B$3:$D$335,2,)</f>
        <v>#N/A</v>
      </c>
      <c r="AR5" s="4"/>
      <c r="AT5" s="15" t="str">
        <f t="array" aca="1" ref="AT5" ca="1">IFERROR(INDEX(Лист1!$B$3:$B$335,SMALL(IF((DATEDIF(Лист1!$C$3:$C$335,NOW(),"m")=78)*(MONTH(Лист1!$C$3:$C$335)=MONTH(NOW())),ROW(Лист1!$C$3:$C$335)),ROW(AT2))),"")</f>
        <v/>
      </c>
      <c r="AU5" s="4" t="e">
        <f ca="1">VLOOKUP(AT5,Лист1!$B$3:$D$335,2,)</f>
        <v>#N/A</v>
      </c>
      <c r="AV5" s="4"/>
      <c r="AX5" s="15" t="str">
        <f t="array" aca="1" ref="AX5" ca="1">IFERROR(INDEX(Лист1!$B$3:$B$335,SMALL(IF((DATEDIF(Лист1!$C$3:$C$335,NOW(),"m")=84)*(MONTH(Лист1!$C$3:$C$335)=MONTH(NOW())),ROW(Лист1!$C$3:$C$335)),ROW(AX2))),"")</f>
        <v/>
      </c>
      <c r="AY5" s="4" t="e">
        <f ca="1">VLOOKUP(AX5,Лист1!$B$3:$D$335,2,)</f>
        <v>#N/A</v>
      </c>
      <c r="AZ5" s="4"/>
    </row>
    <row r="6" spans="1:52" x14ac:dyDescent="0.25">
      <c r="A6" s="1"/>
      <c r="B6" s="15" t="str">
        <f t="array" aca="1" ref="B6" ca="1">IFERROR(INDEX(Лист1!$B$3:$B$335,SMALL(IF((DATEDIF(Лист1!$C$3:$C$335,EOMONTH(NOW(),0),"m")=12)*(MONTH(Лист1!$C$3:$C$335)=MONTH(NOW())),ROW(Лист1!$C$1:$C$333)),ROW(B3))),"")</f>
        <v>СМИРНОВ МИХАИЛ АЛЕКСАНДРОВИЧ</v>
      </c>
      <c r="C6" s="4">
        <f ca="1">IFERROR(VLOOKUP(B6,Лист1!$B$3:$D$335,2,),"")</f>
        <v>41371</v>
      </c>
      <c r="D6" s="4"/>
      <c r="E6" s="1"/>
      <c r="F6" s="15" t="str">
        <f t="array" aca="1" ref="F6" ca="1">IFERROR(INDEX(Лист1!$B$3:$B$335,SMALL(IF((DATEDIF(Лист1!$C$3:$C$335,NOW(),"m")=18)*(MONTH(Лист1!$C$3:$C$335)=MONTH(NOW())),ROW(Лист1!$C$3:$C$335)),ROW(F3))),"")</f>
        <v/>
      </c>
      <c r="G6" s="4" t="e">
        <f ca="1">VLOOKUP(F6,Лист1!$B$3:$D$335,2,)</f>
        <v>#N/A</v>
      </c>
      <c r="H6" s="4"/>
      <c r="J6" s="15" t="str">
        <f t="array" aca="1" ref="J6" ca="1">IFERROR(INDEX(Лист1!$B$3:$B$335,SMALL(IF((DATEDIF(Лист1!$C$3:$C$335,NOW(),"m")=24)*(MONTH(Лист1!$C$3:$C$335)=MONTH(NOW())),ROW(Лист1!$C$3:$C$335)),ROW(J3))),"")</f>
        <v/>
      </c>
      <c r="K6" s="4" t="e">
        <f ca="1">VLOOKUP(J6,Лист1!$B$3:$D$335,2,)</f>
        <v>#N/A</v>
      </c>
      <c r="L6" s="4"/>
      <c r="N6" s="15" t="str">
        <f t="array" aca="1" ref="N6" ca="1">IFERROR(INDEX(Лист1!$B$3:$B$335,SMALL(IF((DATEDIF(Лист1!$C$3:$C$335,NOW(),"m")=30)*(MONTH(Лист1!$C$3:$C$335)=MONTH(NOW())),ROW(Лист1!$C$3:$C$335)),ROW(N3))),"")</f>
        <v/>
      </c>
      <c r="O6" s="4" t="e">
        <f ca="1">VLOOKUP(N6,Лист1!$B$3:$D$335,2,)</f>
        <v>#N/A</v>
      </c>
      <c r="P6" s="4"/>
      <c r="R6" s="15" t="str">
        <f t="array" aca="1" ref="R6" ca="1">IFERROR(INDEX(Лист1!$B$3:$B$335,SMALL(IF((DATEDIF(Лист1!$C$3:$C$335,NOW(),"m")=36)*(MONTH(Лист1!$C$3:$C$335)=MONTH(NOW())),ROW(Лист1!$C$3:$C$335)),ROW(R3))),"")</f>
        <v/>
      </c>
      <c r="S6" s="4" t="e">
        <f ca="1">VLOOKUP(R6,Лист1!$B$3:$D$335,2,)</f>
        <v>#N/A</v>
      </c>
      <c r="T6" s="4"/>
      <c r="V6" s="15" t="str">
        <f t="array" aca="1" ref="V6" ca="1">IFERROR(INDEX(Лист1!$B$3:$B$335,SMALL(IF((DATEDIF(Лист1!$C$3:$C$335,NOW(),"m")=42)*(MONTH(Лист1!$C$3:$C$335)=MONTH(NOW())),ROW(Лист1!$C$3:$C$335)),ROW(V3))),"")</f>
        <v/>
      </c>
      <c r="W6" s="4" t="e">
        <f ca="1">VLOOKUP(V6,Лист1!$B$3:$D$335,2,)</f>
        <v>#N/A</v>
      </c>
      <c r="X6" s="4"/>
      <c r="Z6" s="15" t="str">
        <f t="array" aca="1" ref="Z6" ca="1">IFERROR(INDEX(Лист1!$B$3:$B$335,SMALL(IF((DATEDIF(Лист1!$C$3:$C$335,NOW(),"m")=48)*(MONTH(Лист1!$C$3:$C$335)=MONTH(NOW())),ROW(Лист1!$C$3:$C$335)),ROW(Z3))),"")</f>
        <v/>
      </c>
      <c r="AA6" s="4" t="e">
        <f ca="1">VLOOKUP(Z6,Лист1!$B$3:$D$335,2,)</f>
        <v>#N/A</v>
      </c>
      <c r="AB6" s="4"/>
      <c r="AD6" s="15" t="str">
        <f t="array" aca="1" ref="AD6" ca="1">IFERROR(INDEX(Лист1!$B$3:$B$335,SMALL(IF((DATEDIF(Лист1!$C$3:$C$335,NOW(),"m")=54)*(MONTH(Лист1!$C$3:$C$335)=MONTH(NOW())),ROW(Лист1!$C$3:$C$335)),ROW(AD3))),"")</f>
        <v/>
      </c>
      <c r="AE6" s="4" t="e">
        <f ca="1">VLOOKUP(AD6,Лист1!$B$3:$D$335,2,)</f>
        <v>#N/A</v>
      </c>
      <c r="AF6" s="4"/>
      <c r="AH6" s="15" t="str">
        <f t="array" aca="1" ref="AH6" ca="1">IFERROR(INDEX(Лист1!$B$3:$B$335,SMALL(IF((DATEDIF(Лист1!$C$3:$C$335,NOW(),"m")=60)*(MONTH(Лист1!$C$3:$C$335)=MONTH(NOW())),ROW(Лист1!$C$3:$C$335)),ROW(AH3))),"")</f>
        <v/>
      </c>
      <c r="AI6" s="4" t="e">
        <f ca="1">VLOOKUP(AH6,Лист1!$B$3:$D$335,2,)</f>
        <v>#N/A</v>
      </c>
      <c r="AJ6" s="4"/>
      <c r="AL6" s="15" t="str">
        <f t="array" aca="1" ref="AL6" ca="1">IFERROR(INDEX(Лист1!$B$3:$B$335,SMALL(IF((DATEDIF(Лист1!$C$3:$C$335,NOW(),"m")=66)*(MONTH(Лист1!$C$3:$C$335)=MONTH(NOW())),ROW(Лист1!$C$3:$C$335)),ROW(AL3))),"")</f>
        <v/>
      </c>
      <c r="AM6" s="4" t="e">
        <f ca="1">VLOOKUP(AL6,Лист1!$B$3:$D$335,2,)</f>
        <v>#N/A</v>
      </c>
      <c r="AN6" s="4"/>
      <c r="AP6" s="15" t="str">
        <f t="array" aca="1" ref="AP6" ca="1">IFERROR(INDEX(Лист1!$B$3:$B$335,SMALL(IF((DATEDIF(Лист1!$C$3:$C$335,NOW(),"m")=72)*(MONTH(Лист1!$C$3:$C$335)=MONTH(NOW())),ROW(Лист1!$C$3:$C$335)),ROW(AP3))),"")</f>
        <v/>
      </c>
      <c r="AQ6" s="4" t="e">
        <f ca="1">VLOOKUP(AP6,Лист1!$B$3:$D$335,2,)</f>
        <v>#N/A</v>
      </c>
      <c r="AR6" s="4"/>
      <c r="AT6" s="15" t="str">
        <f t="array" aca="1" ref="AT6" ca="1">IFERROR(INDEX(Лист1!$B$3:$B$335,SMALL(IF((DATEDIF(Лист1!$C$3:$C$335,NOW(),"m")=78)*(MONTH(Лист1!$C$3:$C$335)=MONTH(NOW())),ROW(Лист1!$C$3:$C$335)),ROW(AT3))),"")</f>
        <v/>
      </c>
      <c r="AU6" s="4" t="e">
        <f ca="1">VLOOKUP(AT6,Лист1!$B$3:$D$335,2,)</f>
        <v>#N/A</v>
      </c>
      <c r="AV6" s="4"/>
      <c r="AX6" s="15" t="str">
        <f t="array" aca="1" ref="AX6" ca="1">IFERROR(INDEX(Лист1!$B$3:$B$335,SMALL(IF((DATEDIF(Лист1!$C$3:$C$335,NOW(),"m")=84)*(MONTH(Лист1!$C$3:$C$335)=MONTH(NOW())),ROW(Лист1!$C$3:$C$335)),ROW(AX3))),"")</f>
        <v/>
      </c>
      <c r="AY6" s="4" t="e">
        <f ca="1">VLOOKUP(AX6,Лист1!$B$3:$D$335,2,)</f>
        <v>#N/A</v>
      </c>
      <c r="AZ6" s="4"/>
    </row>
    <row r="7" spans="1:52" x14ac:dyDescent="0.25">
      <c r="A7" s="1"/>
      <c r="B7" s="15" t="str">
        <f t="array" aca="1" ref="B7" ca="1">IFERROR(INDEX(Лист1!$B$3:$B$335,SMALL(IF((DATEDIF(Лист1!$C$3:$C$335,EOMONTH(NOW(),0),"m")=12)*(MONTH(Лист1!$C$3:$C$335)=MONTH(NOW())),ROW(Лист1!$C$1:$C$333)),ROW(B4))),"")</f>
        <v/>
      </c>
      <c r="C7" s="4" t="str">
        <f ca="1">IFERROR(VLOOKUP(B7,Лист1!$B$3:$D$335,2,),"")</f>
        <v/>
      </c>
      <c r="D7" s="4"/>
      <c r="E7" s="1"/>
      <c r="F7" s="15" t="str">
        <f t="array" aca="1" ref="F7" ca="1">IFERROR(INDEX(Лист1!$B$3:$B$335,SMALL(IF((DATEDIF(Лист1!$C$3:$C$335,NOW(),"m")=18)*(MONTH(Лист1!$C$3:$C$335)=MONTH(NOW())),ROW(Лист1!$C$3:$C$335)),ROW(F4))),"")</f>
        <v/>
      </c>
      <c r="G7" s="4" t="e">
        <f ca="1">VLOOKUP(F7,Лист1!$B$3:$D$335,2,)</f>
        <v>#N/A</v>
      </c>
      <c r="H7" s="4"/>
      <c r="J7" s="15" t="str">
        <f t="array" aca="1" ref="J7" ca="1">IFERROR(INDEX(Лист1!$B$3:$B$335,SMALL(IF((DATEDIF(Лист1!$C$3:$C$335,NOW(),"m")=24)*(MONTH(Лист1!$C$3:$C$335)=MONTH(NOW())),ROW(Лист1!$C$3:$C$335)),ROW(J4))),"")</f>
        <v/>
      </c>
      <c r="K7" s="4" t="e">
        <f ca="1">VLOOKUP(J7,Лист1!$B$3:$D$335,2,)</f>
        <v>#N/A</v>
      </c>
      <c r="L7" s="4"/>
      <c r="N7" s="15" t="str">
        <f t="array" aca="1" ref="N7" ca="1">IFERROR(INDEX(Лист1!$B$3:$B$335,SMALL(IF((DATEDIF(Лист1!$C$3:$C$335,NOW(),"m")=30)*(MONTH(Лист1!$C$3:$C$335)=MONTH(NOW())),ROW(Лист1!$C$3:$C$335)),ROW(N4))),"")</f>
        <v/>
      </c>
      <c r="O7" s="4" t="e">
        <f ca="1">VLOOKUP(N7,Лист1!$B$3:$D$335,2,)</f>
        <v>#N/A</v>
      </c>
      <c r="P7" s="4"/>
      <c r="R7" s="15" t="str">
        <f t="array" aca="1" ref="R7" ca="1">IFERROR(INDEX(Лист1!$B$3:$B$335,SMALL(IF((DATEDIF(Лист1!$C$3:$C$335,NOW(),"m")=36)*(MONTH(Лист1!$C$3:$C$335)=MONTH(NOW())),ROW(Лист1!$C$3:$C$335)),ROW(R4))),"")</f>
        <v/>
      </c>
      <c r="S7" s="4" t="e">
        <f ca="1">VLOOKUP(R7,Лист1!$B$3:$D$335,2,)</f>
        <v>#N/A</v>
      </c>
      <c r="T7" s="4"/>
      <c r="V7" s="15" t="str">
        <f t="array" aca="1" ref="V7" ca="1">IFERROR(INDEX(Лист1!$B$3:$B$335,SMALL(IF((DATEDIF(Лист1!$C$3:$C$335,NOW(),"m")=42)*(MONTH(Лист1!$C$3:$C$335)=MONTH(NOW())),ROW(Лист1!$C$3:$C$335)),ROW(V4))),"")</f>
        <v/>
      </c>
      <c r="W7" s="4" t="e">
        <f ca="1">VLOOKUP(V7,Лист1!$B$3:$D$335,2,)</f>
        <v>#N/A</v>
      </c>
      <c r="X7" s="4"/>
      <c r="Z7" s="15" t="str">
        <f t="array" aca="1" ref="Z7" ca="1">IFERROR(INDEX(Лист1!$B$3:$B$335,SMALL(IF((DATEDIF(Лист1!$C$3:$C$335,NOW(),"m")=48)*(MONTH(Лист1!$C$3:$C$335)=MONTH(NOW())),ROW(Лист1!$C$3:$C$335)),ROW(Z4))),"")</f>
        <v/>
      </c>
      <c r="AA7" s="4" t="e">
        <f ca="1">VLOOKUP(Z7,Лист1!$B$3:$D$335,2,)</f>
        <v>#N/A</v>
      </c>
      <c r="AB7" s="4"/>
      <c r="AD7" s="15" t="str">
        <f t="array" aca="1" ref="AD7" ca="1">IFERROR(INDEX(Лист1!$B$3:$B$335,SMALL(IF((DATEDIF(Лист1!$C$3:$C$335,NOW(),"m")=54)*(MONTH(Лист1!$C$3:$C$335)=MONTH(NOW())),ROW(Лист1!$C$3:$C$335)),ROW(AD4))),"")</f>
        <v/>
      </c>
      <c r="AE7" s="4" t="e">
        <f ca="1">VLOOKUP(AD7,Лист1!$B$3:$D$335,2,)</f>
        <v>#N/A</v>
      </c>
      <c r="AF7" s="4"/>
      <c r="AH7" s="15" t="str">
        <f t="array" aca="1" ref="AH7" ca="1">IFERROR(INDEX(Лист1!$B$3:$B$335,SMALL(IF((DATEDIF(Лист1!$C$3:$C$335,NOW(),"m")=60)*(MONTH(Лист1!$C$3:$C$335)=MONTH(NOW())),ROW(Лист1!$C$3:$C$335)),ROW(AH4))),"")</f>
        <v/>
      </c>
      <c r="AI7" s="4" t="e">
        <f ca="1">VLOOKUP(AH7,Лист1!$B$3:$D$335,2,)</f>
        <v>#N/A</v>
      </c>
      <c r="AJ7" s="4"/>
      <c r="AL7" s="15" t="str">
        <f t="array" aca="1" ref="AL7" ca="1">IFERROR(INDEX(Лист1!$B$3:$B$335,SMALL(IF((DATEDIF(Лист1!$C$3:$C$335,NOW(),"m")=66)*(MONTH(Лист1!$C$3:$C$335)=MONTH(NOW())),ROW(Лист1!$C$3:$C$335)),ROW(AL4))),"")</f>
        <v/>
      </c>
      <c r="AM7" s="4" t="e">
        <f ca="1">VLOOKUP(AL7,Лист1!$B$3:$D$335,2,)</f>
        <v>#N/A</v>
      </c>
      <c r="AN7" s="4"/>
      <c r="AP7" s="15" t="str">
        <f t="array" aca="1" ref="AP7" ca="1">IFERROR(INDEX(Лист1!$B$3:$B$335,SMALL(IF((DATEDIF(Лист1!$C$3:$C$335,NOW(),"m")=72)*(MONTH(Лист1!$C$3:$C$335)=MONTH(NOW())),ROW(Лист1!$C$3:$C$335)),ROW(AP4))),"")</f>
        <v/>
      </c>
      <c r="AQ7" s="4" t="e">
        <f ca="1">VLOOKUP(AP7,Лист1!$B$3:$D$335,2,)</f>
        <v>#N/A</v>
      </c>
      <c r="AR7" s="4"/>
      <c r="AT7" s="15" t="str">
        <f t="array" aca="1" ref="AT7" ca="1">IFERROR(INDEX(Лист1!$B$3:$B$335,SMALL(IF((DATEDIF(Лист1!$C$3:$C$335,NOW(),"m")=78)*(MONTH(Лист1!$C$3:$C$335)=MONTH(NOW())),ROW(Лист1!$C$3:$C$335)),ROW(AT4))),"")</f>
        <v/>
      </c>
      <c r="AU7" s="4" t="e">
        <f ca="1">VLOOKUP(AT7,Лист1!$B$3:$D$335,2,)</f>
        <v>#N/A</v>
      </c>
      <c r="AV7" s="4"/>
      <c r="AX7" s="15" t="str">
        <f t="array" aca="1" ref="AX7" ca="1">IFERROR(INDEX(Лист1!$B$3:$B$335,SMALL(IF((DATEDIF(Лист1!$C$3:$C$335,NOW(),"m")=84)*(MONTH(Лист1!$C$3:$C$335)=MONTH(NOW())),ROW(Лист1!$C$3:$C$335)),ROW(AX4))),"")</f>
        <v/>
      </c>
      <c r="AY7" s="4" t="e">
        <f ca="1">VLOOKUP(AX7,Лист1!$B$3:$D$335,2,)</f>
        <v>#N/A</v>
      </c>
      <c r="AZ7" s="4"/>
    </row>
    <row r="8" spans="1:52" x14ac:dyDescent="0.25">
      <c r="AH8" s="15" t="str">
        <f t="array" aca="1" ref="AH8" ca="1">IFERROR(INDEX(Лист1!$B$3:$B$335,SMALL(IF((DATEDIF(Лист1!$C$3:$C$335,NOW(),"m")=60)*(MONTH(Лист1!$C$3:$C$335)=MONTH(NOW())),ROW(Лист1!$C$3:$C$335)),ROW(AH5))),"")</f>
        <v/>
      </c>
      <c r="AI8" s="4" t="e">
        <f ca="1">VLOOKUP(AH8,Лист1!$B$3:$D$335,2,)</f>
        <v>#N/A</v>
      </c>
      <c r="AJ8" s="4"/>
      <c r="AP8" s="15" t="str">
        <f t="array" aca="1" ref="AP8" ca="1">IFERROR(INDEX(Лист1!$B$3:$B$335,SMALL(IF((DATEDIF(Лист1!$C$3:$C$335,NOW(),"m")=72)*(MONTH(Лист1!$C$3:$C$335)=MONTH(NOW())),ROW(Лист1!$C$3:$C$335)),ROW(AP5))),"")</f>
        <v/>
      </c>
      <c r="AQ8" s="4" t="e">
        <f ca="1">VLOOKUP(AP8,Лист1!$B$3:$D$335,2,)</f>
        <v>#N/A</v>
      </c>
      <c r="AR8" s="4"/>
    </row>
    <row r="9" spans="1:52" x14ac:dyDescent="0.25">
      <c r="C9" s="1"/>
      <c r="G9" s="1"/>
      <c r="K9" s="1"/>
      <c r="AH9" s="15" t="str">
        <f t="array" aca="1" ref="AH9" ca="1">IFERROR(INDEX(Лист1!$B$3:$B$335,SMALL(IF((DATEDIF(Лист1!$C$3:$C$335,NOW(),"m")=60)*(MONTH(Лист1!$C$3:$C$335)=MONTH(NOW())),ROW(Лист1!$C$3:$C$335)),ROW(AH6))),"")</f>
        <v/>
      </c>
      <c r="AI9" s="4" t="e">
        <f ca="1">VLOOKUP(AH9,Лист1!$B$3:$D$335,2,)</f>
        <v>#N/A</v>
      </c>
      <c r="AJ9" s="4"/>
      <c r="AP9" s="15" t="str">
        <f t="array" aca="1" ref="AP9" ca="1">IFERROR(INDEX(Лист1!$B$3:$B$335,SMALL(IF((DATEDIF(Лист1!$C$3:$C$335,NOW(),"m")=72)*(MONTH(Лист1!$C$3:$C$335)=MONTH(NOW())),ROW(Лист1!$C$3:$C$335)),ROW(AP6))),"")</f>
        <v/>
      </c>
      <c r="AQ9" s="4" t="e">
        <f ca="1">VLOOKUP(AP9,Лист1!$B$3:$D$335,2,)</f>
        <v>#N/A</v>
      </c>
      <c r="AR9" s="4"/>
    </row>
    <row r="15" spans="1:52" x14ac:dyDescent="0.25">
      <c r="F15" s="26" t="s">
        <v>337</v>
      </c>
      <c r="G15" s="26" t="s">
        <v>338</v>
      </c>
      <c r="H15" s="26" t="s">
        <v>339</v>
      </c>
      <c r="J15" s="26" t="s">
        <v>340</v>
      </c>
      <c r="L15" s="26" t="s">
        <v>341</v>
      </c>
      <c r="N15" s="26" t="s">
        <v>342</v>
      </c>
      <c r="O15" s="26" t="s">
        <v>343</v>
      </c>
      <c r="P15" s="26" t="s">
        <v>344</v>
      </c>
      <c r="R15" s="26" t="s">
        <v>345</v>
      </c>
      <c r="S15" s="26" t="s">
        <v>346</v>
      </c>
      <c r="T15" s="26" t="s">
        <v>347</v>
      </c>
    </row>
    <row r="16" spans="1:52" x14ac:dyDescent="0.25">
      <c r="F16" s="27">
        <f ca="1">TODAY()</f>
        <v>41730</v>
      </c>
      <c r="G16" s="27">
        <f ca="1">DATE(YEAR($F$16)-1,MONTH($F$16),DAY($F$16))</f>
        <v>41365</v>
      </c>
      <c r="H16" s="27">
        <f ca="1">DATE(YEAR($F$16)-1,MONTH($F$16)-6,DAY($F$16))</f>
        <v>41183</v>
      </c>
      <c r="J16" s="27">
        <f ca="1">DATE(YEAR($F$16)-2,MONTH($F$16),DAY($F$16))</f>
        <v>41000</v>
      </c>
      <c r="L16" s="27">
        <f ca="1">DATE(YEAR($F$16)-2,MONTH($F$16)-6,DAY($F$16))</f>
        <v>40817</v>
      </c>
      <c r="N16" s="27">
        <f ca="1">DATE(YEAR($F$16)-3,MONTH($F$16),DAY($F$16))</f>
        <v>40634</v>
      </c>
      <c r="O16" s="27">
        <f ca="1">DATE(YEAR($F$16)-3,MONTH($F$16)-6,DAY($F$16))</f>
        <v>40452</v>
      </c>
      <c r="P16" s="27">
        <f ca="1">DATE(YEAR($F$16)-4,MONTH($F$16),DAY($F$16))</f>
        <v>40269</v>
      </c>
      <c r="R16" s="27">
        <f ca="1">DATE(YEAR($F$16)-4,MONTH($F$16)-6,DAY($F$16))</f>
        <v>40087</v>
      </c>
      <c r="S16" s="27">
        <f ca="1">DATE(YEAR($F$16)-5,MONTH($F$16),DAY($F$16))</f>
        <v>39904</v>
      </c>
      <c r="T16" s="27">
        <f ca="1">DATE(YEAR($F$16)-5,MONTH($F$16)-6,DAY($F$16))</f>
        <v>39722</v>
      </c>
    </row>
  </sheetData>
  <pageMargins left="0.7" right="0.7" top="0.75" bottom="0.75" header="0.3" footer="0.3"/>
  <pageSetup paperSize="11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"/>
  <sheetViews>
    <sheetView workbookViewId="0">
      <selection activeCell="D15" sqref="D14:D15"/>
    </sheetView>
  </sheetViews>
  <sheetFormatPr defaultRowHeight="15" x14ac:dyDescent="0.25"/>
  <sheetData>
    <row r="1" spans="3:3" x14ac:dyDescent="0.25">
      <c r="C1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_Boroda_</cp:lastModifiedBy>
  <dcterms:created xsi:type="dcterms:W3CDTF">2014-03-30T17:15:53Z</dcterms:created>
  <dcterms:modified xsi:type="dcterms:W3CDTF">2014-04-01T09:01:17Z</dcterms:modified>
</cp:coreProperties>
</file>